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ballard\Downloads\Chris's work\"/>
    </mc:Choice>
  </mc:AlternateContent>
  <bookViews>
    <workbookView xWindow="0" yWindow="0" windowWidth="20490" windowHeight="7620" activeTab="1"/>
  </bookViews>
  <sheets>
    <sheet name="Yr 7-8" sheetId="1" r:id="rId1"/>
    <sheet name="Yr 9-10" sheetId="3" r:id="rId2"/>
    <sheet name="Individual scorecard" sheetId="6" r:id="rId3"/>
    <sheet name="School summary sheet" sheetId="5" r:id="rId4"/>
    <sheet name="Scoring table" sheetId="2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U9" i="3" l="1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E36" i="5" l="1"/>
  <c r="D36" i="5"/>
  <c r="C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U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8" i="3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8" i="1"/>
  <c r="B42" i="6"/>
  <c r="F34" i="6"/>
  <c r="B34" i="6"/>
  <c r="B18" i="6"/>
  <c r="F10" i="6"/>
  <c r="B10" i="6"/>
  <c r="F36" i="5" l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8" i="3"/>
  <c r="E9" i="3"/>
  <c r="E10" i="3"/>
  <c r="E11" i="3"/>
  <c r="E12" i="3"/>
  <c r="V12" i="3" s="1"/>
  <c r="E13" i="3"/>
  <c r="V13" i="3" s="1"/>
  <c r="E14" i="3"/>
  <c r="V14" i="3" s="1"/>
  <c r="E15" i="3"/>
  <c r="V15" i="3" s="1"/>
  <c r="E16" i="3"/>
  <c r="V16" i="3" s="1"/>
  <c r="E17" i="3"/>
  <c r="V17" i="3" s="1"/>
  <c r="E18" i="3"/>
  <c r="V18" i="3" s="1"/>
  <c r="E19" i="3"/>
  <c r="V19" i="3" s="1"/>
  <c r="E20" i="3"/>
  <c r="V20" i="3" s="1"/>
  <c r="E21" i="3"/>
  <c r="V21" i="3" s="1"/>
  <c r="E22" i="3"/>
  <c r="V22" i="3" s="1"/>
  <c r="E23" i="3"/>
  <c r="V23" i="3" s="1"/>
  <c r="E24" i="3"/>
  <c r="V24" i="3" s="1"/>
  <c r="E25" i="3"/>
  <c r="V25" i="3" s="1"/>
  <c r="E26" i="3"/>
  <c r="V26" i="3" s="1"/>
  <c r="E27" i="3"/>
  <c r="V27" i="3" s="1"/>
  <c r="E28" i="3"/>
  <c r="V28" i="3" s="1"/>
  <c r="E29" i="3"/>
  <c r="V29" i="3" s="1"/>
  <c r="E30" i="3"/>
  <c r="V30" i="3" s="1"/>
  <c r="E31" i="3"/>
  <c r="V31" i="3" s="1"/>
  <c r="E32" i="3"/>
  <c r="V32" i="3" s="1"/>
  <c r="E33" i="3"/>
  <c r="V33" i="3" s="1"/>
  <c r="E34" i="3"/>
  <c r="V34" i="3" s="1"/>
  <c r="E35" i="3"/>
  <c r="V35" i="3" s="1"/>
  <c r="E36" i="3"/>
  <c r="V36" i="3" s="1"/>
  <c r="E37" i="3"/>
  <c r="V37" i="3" s="1"/>
  <c r="E38" i="3"/>
  <c r="V38" i="3" s="1"/>
  <c r="E39" i="3"/>
  <c r="V39" i="3" s="1"/>
  <c r="E40" i="3"/>
  <c r="V40" i="3" s="1"/>
  <c r="E41" i="3"/>
  <c r="V41" i="3" s="1"/>
  <c r="E42" i="3"/>
  <c r="V42" i="3" s="1"/>
  <c r="E43" i="3"/>
  <c r="V43" i="3" s="1"/>
  <c r="E44" i="3"/>
  <c r="V44" i="3" s="1"/>
  <c r="E45" i="3"/>
  <c r="V45" i="3" s="1"/>
  <c r="E8" i="3"/>
  <c r="Q42" i="1"/>
  <c r="Q43" i="1"/>
  <c r="Q44" i="1"/>
  <c r="P42" i="1"/>
  <c r="P43" i="1"/>
  <c r="P44" i="1"/>
  <c r="M42" i="1"/>
  <c r="M43" i="1"/>
  <c r="M44" i="1"/>
  <c r="L42" i="1"/>
  <c r="L43" i="1"/>
  <c r="L44" i="1"/>
  <c r="I42" i="1"/>
  <c r="I43" i="1"/>
  <c r="I44" i="1"/>
  <c r="H42" i="1"/>
  <c r="H43" i="1"/>
  <c r="H44" i="1"/>
  <c r="E42" i="1"/>
  <c r="V42" i="1" s="1"/>
  <c r="E43" i="1"/>
  <c r="V43" i="1" s="1"/>
  <c r="E44" i="1"/>
  <c r="V44" i="1" s="1"/>
  <c r="D42" i="1"/>
  <c r="D43" i="1"/>
  <c r="D4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5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5" i="1"/>
  <c r="E11" i="1"/>
  <c r="V11" i="1" s="1"/>
  <c r="I8" i="1"/>
  <c r="E9" i="1"/>
  <c r="E10" i="1"/>
  <c r="E12" i="1"/>
  <c r="V12" i="1" s="1"/>
  <c r="E13" i="1"/>
  <c r="E14" i="1"/>
  <c r="E15" i="1"/>
  <c r="V15" i="1" s="1"/>
  <c r="E16" i="1"/>
  <c r="V16" i="1" s="1"/>
  <c r="E17" i="1"/>
  <c r="V17" i="1" s="1"/>
  <c r="E18" i="1"/>
  <c r="V18" i="1" s="1"/>
  <c r="E19" i="1"/>
  <c r="V19" i="1" s="1"/>
  <c r="E20" i="1"/>
  <c r="V20" i="1" s="1"/>
  <c r="E21" i="1"/>
  <c r="V21" i="1" s="1"/>
  <c r="E22" i="1"/>
  <c r="V22" i="1" s="1"/>
  <c r="E23" i="1"/>
  <c r="V23" i="1" s="1"/>
  <c r="E24" i="1"/>
  <c r="V24" i="1" s="1"/>
  <c r="E25" i="1"/>
  <c r="V25" i="1" s="1"/>
  <c r="E26" i="1"/>
  <c r="V26" i="1" s="1"/>
  <c r="E27" i="1"/>
  <c r="V27" i="1" s="1"/>
  <c r="E28" i="1"/>
  <c r="V28" i="1" s="1"/>
  <c r="E29" i="1"/>
  <c r="V29" i="1" s="1"/>
  <c r="E30" i="1"/>
  <c r="V30" i="1" s="1"/>
  <c r="E31" i="1"/>
  <c r="V31" i="1" s="1"/>
  <c r="E32" i="1"/>
  <c r="V32" i="1" s="1"/>
  <c r="E33" i="1"/>
  <c r="V33" i="1" s="1"/>
  <c r="E34" i="1"/>
  <c r="V34" i="1" s="1"/>
  <c r="E35" i="1"/>
  <c r="V35" i="1" s="1"/>
  <c r="E36" i="1"/>
  <c r="V36" i="1" s="1"/>
  <c r="E37" i="1"/>
  <c r="V37" i="1" s="1"/>
  <c r="E38" i="1"/>
  <c r="V38" i="1" s="1"/>
  <c r="E39" i="1"/>
  <c r="V39" i="1" s="1"/>
  <c r="E40" i="1"/>
  <c r="V40" i="1" s="1"/>
  <c r="E41" i="1"/>
  <c r="V41" i="1" s="1"/>
  <c r="E45" i="1"/>
  <c r="V45" i="1" s="1"/>
  <c r="E8" i="1"/>
  <c r="V13" i="1" l="1"/>
  <c r="V11" i="3"/>
  <c r="B48" i="3" s="1"/>
  <c r="V14" i="1"/>
  <c r="B48" i="1" s="1"/>
  <c r="B47" i="1"/>
  <c r="B49" i="1" s="1"/>
  <c r="P9" i="3"/>
  <c r="P10" i="3"/>
  <c r="P8" i="3"/>
  <c r="P8" i="1"/>
  <c r="L8" i="1"/>
  <c r="B47" i="3" l="1"/>
  <c r="B49" i="3" s="1"/>
  <c r="V9" i="3"/>
  <c r="V10" i="3"/>
  <c r="V8" i="3"/>
  <c r="L9" i="3"/>
  <c r="L10" i="3"/>
  <c r="L8" i="3"/>
  <c r="H9" i="3"/>
  <c r="H10" i="3"/>
  <c r="H8" i="3"/>
  <c r="H8" i="1" l="1"/>
  <c r="V9" i="1"/>
  <c r="V10" i="1"/>
  <c r="V8" i="1" l="1"/>
  <c r="D9" i="3"/>
  <c r="D10" i="3"/>
  <c r="D8" i="3"/>
  <c r="D8" i="1" l="1"/>
</calcChain>
</file>

<file path=xl/sharedStrings.xml><?xml version="1.0" encoding="utf-8"?>
<sst xmlns="http://schemas.openxmlformats.org/spreadsheetml/2006/main" count="238" uniqueCount="110">
  <si>
    <t>Athletics</t>
  </si>
  <si>
    <t>Class 7H1 - Year 7</t>
  </si>
  <si>
    <t>Pupil Name</t>
  </si>
  <si>
    <t>Challenge 1</t>
  </si>
  <si>
    <t>Challenge 2</t>
  </si>
  <si>
    <t>Challenge 3</t>
  </si>
  <si>
    <t>Challenge 4</t>
  </si>
  <si>
    <t>Challenge 5</t>
  </si>
  <si>
    <t>Total Points</t>
  </si>
  <si>
    <t>Speed Bounce</t>
  </si>
  <si>
    <t>Chest Push</t>
  </si>
  <si>
    <t>Standing Long Jump</t>
  </si>
  <si>
    <t>Shuttle Run</t>
  </si>
  <si>
    <t>Agility Run</t>
  </si>
  <si>
    <t>1st try</t>
  </si>
  <si>
    <t>Best</t>
  </si>
  <si>
    <t>Difference</t>
  </si>
  <si>
    <t>Points</t>
  </si>
  <si>
    <t>TE</t>
  </si>
  <si>
    <t>SM</t>
  </si>
  <si>
    <t>CB</t>
  </si>
  <si>
    <t xml:space="preserve">Total number of pupils </t>
  </si>
  <si>
    <t>Total points scored</t>
  </si>
  <si>
    <t>Average class score</t>
  </si>
  <si>
    <t>Class 9R2 - Year 9</t>
  </si>
  <si>
    <t>Total number of pupils</t>
  </si>
  <si>
    <t xml:space="preserve">          ATHLETICS PERSONAL BEST SCORE CARD</t>
  </si>
  <si>
    <t>Name</t>
  </si>
  <si>
    <t>Class/Year</t>
  </si>
  <si>
    <t>Events</t>
  </si>
  <si>
    <t>Trials</t>
  </si>
  <si>
    <r>
      <t>Performanc</t>
    </r>
    <r>
      <rPr>
        <b/>
        <sz val="9"/>
        <color rgb="FFFFFFFF"/>
        <rFont val="Calibri"/>
        <family val="2"/>
        <scheme val="minor"/>
      </rPr>
      <t>e</t>
    </r>
  </si>
  <si>
    <t>Agility T Run (3 x laps)</t>
  </si>
  <si>
    <t>Attempt 1</t>
  </si>
  <si>
    <t>Attempt 2</t>
  </si>
  <si>
    <t>Best time</t>
  </si>
  <si>
    <t>Attempt 3</t>
  </si>
  <si>
    <t xml:space="preserve">Speed Bounce </t>
  </si>
  <si>
    <t xml:space="preserve">Shuttle Run </t>
  </si>
  <si>
    <t>BACK TO NOTTINGHAMHIRE SCHOOL GAMES AUTUMN 2021 SCORING TEMPLATE</t>
  </si>
  <si>
    <t>PLEASE COMPLETE ALL CELLS SHADED GREY OR COLUMNS/ROWS MARKED WITH A * BELOW</t>
  </si>
  <si>
    <t>SPORT:</t>
  </si>
  <si>
    <t>ATHLETICS</t>
  </si>
  <si>
    <t>SCHOOL NAME*</t>
  </si>
  <si>
    <t>(please complete details)</t>
  </si>
  <si>
    <t>NUMBER ON ROLL*</t>
  </si>
  <si>
    <t>DATE*</t>
  </si>
  <si>
    <t>YOUR NAME*</t>
  </si>
  <si>
    <t>CLASS NAME*</t>
  </si>
  <si>
    <t>YEAR GROUP(S)*</t>
  </si>
  <si>
    <t>TOTAL PUPILS*</t>
  </si>
  <si>
    <t>TOTAL SCORE*</t>
  </si>
  <si>
    <t>AVERAGE SCORE PER PUPIL</t>
  </si>
  <si>
    <t>TOTALS</t>
  </si>
  <si>
    <t>Event</t>
  </si>
  <si>
    <t>Challenge 1 - Speed Bounce</t>
  </si>
  <si>
    <t>Challenge 2 - Chest Push</t>
  </si>
  <si>
    <t>Challenge 3 - Standing Long Jump</t>
  </si>
  <si>
    <t>Challenge 4 - Shuttle Run</t>
  </si>
  <si>
    <t>Challenge 5 - Agility Run</t>
  </si>
  <si>
    <t>Year Group</t>
  </si>
  <si>
    <t>Yr 7-8</t>
  </si>
  <si>
    <t>Yr 9-10</t>
  </si>
  <si>
    <t>57 and over</t>
  </si>
  <si>
    <t>66 and above</t>
  </si>
  <si>
    <t>8m and above</t>
  </si>
  <si>
    <t>9m and above</t>
  </si>
  <si>
    <t>191-250cm</t>
  </si>
  <si>
    <t>201-270cm</t>
  </si>
  <si>
    <t>0-32secs</t>
  </si>
  <si>
    <t>0-35secs</t>
  </si>
  <si>
    <t>0-30secs</t>
  </si>
  <si>
    <t>0-28secs</t>
  </si>
  <si>
    <t>46 - 56</t>
  </si>
  <si>
    <t>56 - 65</t>
  </si>
  <si>
    <t>7 - 7.99m</t>
  </si>
  <si>
    <t>8 - 8.99m</t>
  </si>
  <si>
    <t>165-190cm</t>
  </si>
  <si>
    <t>171-200cm</t>
  </si>
  <si>
    <t>32.1-36secs</t>
  </si>
  <si>
    <t>35.1-40secs</t>
  </si>
  <si>
    <t>30.1-35secs</t>
  </si>
  <si>
    <t>28.1-33secs</t>
  </si>
  <si>
    <t>33 - 45</t>
  </si>
  <si>
    <t>46 - 55</t>
  </si>
  <si>
    <t>6 - 6.99m</t>
  </si>
  <si>
    <t>145-164cm</t>
  </si>
  <si>
    <t>151-170cm</t>
  </si>
  <si>
    <t>36.1-43secs</t>
  </si>
  <si>
    <t>40.1-47secs</t>
  </si>
  <si>
    <t>33.1-38secs</t>
  </si>
  <si>
    <t>23 - 32</t>
  </si>
  <si>
    <t>31 - 45</t>
  </si>
  <si>
    <t>5 - 5.99m</t>
  </si>
  <si>
    <t>100-144cm</t>
  </si>
  <si>
    <t>105-150cm</t>
  </si>
  <si>
    <t>43.1-51secs</t>
  </si>
  <si>
    <t>47.1-56secs</t>
  </si>
  <si>
    <t>40.1-45secs</t>
  </si>
  <si>
    <t>38.1-43secs</t>
  </si>
  <si>
    <t>0 - 22</t>
  </si>
  <si>
    <t>0 - 30</t>
  </si>
  <si>
    <t>0 - 4.99m</t>
  </si>
  <si>
    <t>0 - 5.99m</t>
  </si>
  <si>
    <t>0-99cm</t>
  </si>
  <si>
    <t>0-104cm</t>
  </si>
  <si>
    <t>51.1 - 80secs</t>
  </si>
  <si>
    <t>56.1 - 100secs</t>
  </si>
  <si>
    <t>45 - 90secs</t>
  </si>
  <si>
    <t>43.1 - 90secs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</si>
</sst>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1F49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4" borderId="1" applyNumberFormat="0" applyAlignment="0" applyProtection="0"/>
    <xf numFmtId="0" fontId="6" fillId="5" borderId="4" applyNumberFormat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 applyFill="1"/>
    <xf numFmtId="49" fontId="3" fillId="2" borderId="1" xfId="1" applyNumberFormat="1" applyFill="1" applyAlignment="1">
      <alignment horizontal="center"/>
    </xf>
    <xf numFmtId="16" fontId="3" fillId="2" borderId="1" xfId="1" applyNumberFormat="1" applyFill="1" applyAlignment="1">
      <alignment horizontal="center"/>
    </xf>
    <xf numFmtId="0" fontId="3" fillId="3" borderId="1" xfId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3" fillId="2" borderId="1" xfId="1" applyFill="1" applyAlignment="1">
      <alignment horizontal="center"/>
    </xf>
    <xf numFmtId="0" fontId="3" fillId="3" borderId="1" xfId="1" applyFill="1" applyAlignment="1">
      <alignment horizontal="center"/>
    </xf>
    <xf numFmtId="0" fontId="7" fillId="5" borderId="4" xfId="2" applyFont="1"/>
    <xf numFmtId="0" fontId="4" fillId="4" borderId="1" xfId="1" applyFont="1" applyAlignment="1">
      <alignment horizontal="center"/>
    </xf>
    <xf numFmtId="0" fontId="8" fillId="5" borderId="4" xfId="2" applyFont="1" applyAlignment="1">
      <alignment horizontal="center"/>
    </xf>
    <xf numFmtId="0" fontId="4" fillId="2" borderId="1" xfId="1" applyFont="1" applyFill="1"/>
    <xf numFmtId="0" fontId="4" fillId="3" borderId="1" xfId="1" applyFont="1" applyFill="1"/>
    <xf numFmtId="0" fontId="4" fillId="4" borderId="1" xfId="1" applyFont="1"/>
    <xf numFmtId="0" fontId="9" fillId="5" borderId="4" xfId="2" applyFont="1"/>
    <xf numFmtId="164" fontId="0" fillId="3" borderId="0" xfId="0" applyNumberFormat="1" applyFill="1" applyAlignment="1">
      <alignment horizontal="center"/>
    </xf>
    <xf numFmtId="0" fontId="4" fillId="3" borderId="1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3" fillId="8" borderId="11" xfId="0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vertical="top" wrapText="1"/>
    </xf>
    <xf numFmtId="0" fontId="12" fillId="9" borderId="16" xfId="0" applyFont="1" applyFill="1" applyBorder="1" applyAlignment="1">
      <alignment horizontal="center" vertical="top" wrapText="1"/>
    </xf>
    <xf numFmtId="0" fontId="12" fillId="1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12" borderId="16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6" fillId="0" borderId="0" xfId="0" applyFont="1"/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13" borderId="16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21" fillId="0" borderId="20" xfId="0" applyFont="1" applyBorder="1"/>
    <xf numFmtId="0" fontId="23" fillId="13" borderId="22" xfId="0" applyFont="1" applyFill="1" applyBorder="1"/>
    <xf numFmtId="0" fontId="23" fillId="13" borderId="24" xfId="0" applyFont="1" applyFill="1" applyBorder="1"/>
    <xf numFmtId="0" fontId="24" fillId="13" borderId="16" xfId="0" applyFont="1" applyFill="1" applyBorder="1" applyAlignment="1">
      <alignment horizontal="center" vertical="center"/>
    </xf>
    <xf numFmtId="0" fontId="10" fillId="0" borderId="20" xfId="0" applyFont="1" applyBorder="1"/>
    <xf numFmtId="0" fontId="24" fillId="13" borderId="16" xfId="0" applyFont="1" applyFill="1" applyBorder="1" applyAlignment="1">
      <alignment horizontal="center" vertical="center" wrapText="1"/>
    </xf>
    <xf numFmtId="0" fontId="25" fillId="13" borderId="27" xfId="0" applyFont="1" applyFill="1" applyBorder="1"/>
    <xf numFmtId="0" fontId="4" fillId="2" borderId="1" xfId="1" applyFont="1" applyFill="1" applyAlignment="1" applyProtection="1">
      <alignment horizontal="center"/>
    </xf>
    <xf numFmtId="0" fontId="4" fillId="4" borderId="1" xfId="1" applyFont="1" applyAlignment="1" applyProtection="1">
      <alignment horizontal="center"/>
      <protection locked="0"/>
    </xf>
    <xf numFmtId="0" fontId="4" fillId="2" borderId="1" xfId="1" applyFont="1" applyFill="1" applyAlignment="1" applyProtection="1">
      <alignment horizontal="center"/>
      <protection locked="0"/>
    </xf>
    <xf numFmtId="0" fontId="4" fillId="3" borderId="1" xfId="1" applyFont="1" applyFill="1" applyAlignment="1" applyProtection="1">
      <alignment horizontal="center"/>
      <protection locked="0"/>
    </xf>
    <xf numFmtId="0" fontId="26" fillId="4" borderId="1" xfId="1" applyFont="1" applyAlignment="1">
      <alignment horizontal="center"/>
    </xf>
    <xf numFmtId="0" fontId="26" fillId="2" borderId="1" xfId="1" applyFont="1" applyFill="1" applyAlignment="1">
      <alignment horizontal="center"/>
    </xf>
    <xf numFmtId="0" fontId="26" fillId="3" borderId="1" xfId="1" applyFont="1" applyFill="1" applyAlignment="1">
      <alignment horizontal="center"/>
    </xf>
    <xf numFmtId="0" fontId="26" fillId="3" borderId="1" xfId="1" applyNumberFormat="1" applyFont="1" applyFill="1" applyAlignment="1">
      <alignment horizontal="center"/>
    </xf>
    <xf numFmtId="0" fontId="26" fillId="5" borderId="4" xfId="2" applyFont="1" applyAlignment="1">
      <alignment horizontal="center"/>
    </xf>
    <xf numFmtId="0" fontId="20" fillId="14" borderId="21" xfId="0" applyFont="1" applyFill="1" applyBorder="1" applyProtection="1">
      <protection locked="0"/>
    </xf>
    <xf numFmtId="0" fontId="20" fillId="14" borderId="24" xfId="0" applyFont="1" applyFill="1" applyBorder="1" applyProtection="1">
      <protection locked="0"/>
    </xf>
    <xf numFmtId="0" fontId="20" fillId="14" borderId="25" xfId="0" applyFont="1" applyFill="1" applyBorder="1" applyProtection="1">
      <protection locked="0"/>
    </xf>
    <xf numFmtId="0" fontId="20" fillId="14" borderId="21" xfId="0" applyFont="1" applyFill="1" applyBorder="1" applyAlignment="1" applyProtection="1">
      <alignment vertical="center"/>
      <protection locked="0"/>
    </xf>
    <xf numFmtId="0" fontId="20" fillId="14" borderId="22" xfId="0" applyFont="1" applyFill="1" applyBorder="1" applyAlignment="1" applyProtection="1">
      <alignment horizontal="center" vertical="center"/>
      <protection locked="0"/>
    </xf>
    <xf numFmtId="0" fontId="20" fillId="14" borderId="23" xfId="0" applyFont="1" applyFill="1" applyBorder="1" applyProtection="1">
      <protection locked="0"/>
    </xf>
    <xf numFmtId="0" fontId="20" fillId="14" borderId="24" xfId="0" applyFont="1" applyFill="1" applyBorder="1" applyAlignment="1" applyProtection="1">
      <alignment vertical="center"/>
      <protection locked="0"/>
    </xf>
    <xf numFmtId="0" fontId="20" fillId="14" borderId="24" xfId="0" applyFont="1" applyFill="1" applyBorder="1" applyAlignment="1" applyProtection="1">
      <alignment horizontal="center" vertical="center"/>
      <protection locked="0"/>
    </xf>
    <xf numFmtId="0" fontId="20" fillId="14" borderId="20" xfId="0" applyFont="1" applyFill="1" applyBorder="1" applyProtection="1">
      <protection locked="0"/>
    </xf>
    <xf numFmtId="0" fontId="20" fillId="14" borderId="25" xfId="0" applyFont="1" applyFill="1" applyBorder="1" applyAlignment="1" applyProtection="1">
      <alignment vertical="center"/>
      <protection locked="0"/>
    </xf>
    <xf numFmtId="0" fontId="20" fillId="14" borderId="25" xfId="0" applyFont="1" applyFill="1" applyBorder="1" applyAlignment="1" applyProtection="1">
      <alignment horizontal="center" vertical="center"/>
      <protection locked="0"/>
    </xf>
    <xf numFmtId="0" fontId="20" fillId="14" borderId="26" xfId="0" applyFont="1" applyFill="1" applyBorder="1" applyProtection="1">
      <protection locked="0"/>
    </xf>
    <xf numFmtId="1" fontId="4" fillId="2" borderId="1" xfId="1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vertical="center"/>
    </xf>
    <xf numFmtId="0" fontId="27" fillId="0" borderId="0" xfId="0" applyFont="1" applyFill="1"/>
    <xf numFmtId="0" fontId="17" fillId="13" borderId="16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4" fillId="2" borderId="1" xfId="1" applyFont="1" applyFill="1" applyAlignment="1">
      <alignment horizontal="center"/>
    </xf>
    <xf numFmtId="0" fontId="4" fillId="3" borderId="1" xfId="1" applyFont="1" applyFill="1" applyAlignment="1">
      <alignment horizontal="center"/>
    </xf>
    <xf numFmtId="0" fontId="0" fillId="0" borderId="0" xfId="0" applyFill="1" applyAlignme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" xfId="1" applyFont="1" applyFill="1" applyAlignment="1">
      <alignment horizontal="center"/>
    </xf>
    <xf numFmtId="0" fontId="4" fillId="3" borderId="1" xfId="1" applyFont="1" applyFill="1" applyAlignment="1">
      <alignment horizontal="center"/>
    </xf>
    <xf numFmtId="0" fontId="0" fillId="0" borderId="9" xfId="0" applyBorder="1" applyAlignment="1"/>
    <xf numFmtId="0" fontId="11" fillId="12" borderId="5" xfId="0" applyFont="1" applyFill="1" applyBorder="1" applyAlignment="1">
      <alignment horizontal="center" vertical="top" wrapText="1"/>
    </xf>
    <xf numFmtId="0" fontId="11" fillId="12" borderId="6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8" borderId="8" xfId="0" applyFont="1" applyFill="1" applyBorder="1" applyAlignment="1">
      <alignment horizontal="center" vertical="top" wrapText="1"/>
    </xf>
    <xf numFmtId="0" fontId="13" fillId="8" borderId="9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12" borderId="7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12" borderId="8" xfId="0" applyFont="1" applyFill="1" applyBorder="1" applyAlignment="1">
      <alignment horizontal="center" vertical="top" wrapText="1"/>
    </xf>
    <xf numFmtId="0" fontId="12" fillId="12" borderId="18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12" fillId="9" borderId="17" xfId="0" applyFont="1" applyFill="1" applyBorder="1" applyAlignment="1">
      <alignment horizontal="center" vertical="top" wrapText="1"/>
    </xf>
    <xf numFmtId="0" fontId="12" fillId="9" borderId="11" xfId="0" applyFont="1" applyFill="1" applyBorder="1" applyAlignment="1">
      <alignment horizontal="center" vertical="top" wrapText="1"/>
    </xf>
    <xf numFmtId="0" fontId="12" fillId="9" borderId="8" xfId="0" applyFont="1" applyFill="1" applyBorder="1" applyAlignment="1">
      <alignment horizontal="center" vertical="top" wrapText="1"/>
    </xf>
    <xf numFmtId="0" fontId="12" fillId="9" borderId="9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top" wrapText="1"/>
    </xf>
    <xf numFmtId="0" fontId="3" fillId="11" borderId="8" xfId="1" applyFill="1" applyBorder="1" applyAlignment="1">
      <alignment horizontal="center" vertical="top" wrapText="1"/>
    </xf>
    <xf numFmtId="0" fontId="3" fillId="11" borderId="9" xfId="1" applyFill="1" applyBorder="1" applyAlignment="1">
      <alignment horizontal="center" vertical="top" wrapText="1"/>
    </xf>
    <xf numFmtId="0" fontId="3" fillId="11" borderId="10" xfId="1" applyFill="1" applyBorder="1" applyAlignment="1">
      <alignment horizontal="center" vertical="top" wrapText="1"/>
    </xf>
    <xf numFmtId="0" fontId="3" fillId="11" borderId="12" xfId="1" applyFill="1" applyBorder="1" applyAlignment="1">
      <alignment horizontal="center" vertical="top" wrapText="1"/>
    </xf>
    <xf numFmtId="0" fontId="3" fillId="11" borderId="13" xfId="1" applyFill="1" applyBorder="1" applyAlignment="1">
      <alignment horizontal="center" vertical="top" wrapText="1"/>
    </xf>
    <xf numFmtId="0" fontId="3" fillId="11" borderId="14" xfId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top" wrapText="1"/>
    </xf>
    <xf numFmtId="0" fontId="12" fillId="10" borderId="15" xfId="0" applyFont="1" applyFill="1" applyBorder="1" applyAlignment="1">
      <alignment horizontal="center" vertical="top" wrapText="1"/>
    </xf>
    <xf numFmtId="0" fontId="12" fillId="10" borderId="8" xfId="0" applyFont="1" applyFill="1" applyBorder="1" applyAlignment="1">
      <alignment horizontal="center" vertical="top" wrapText="1"/>
    </xf>
    <xf numFmtId="0" fontId="12" fillId="10" borderId="18" xfId="0" applyFont="1" applyFill="1" applyBorder="1" applyAlignment="1">
      <alignment horizontal="center" vertical="top" wrapText="1"/>
    </xf>
    <xf numFmtId="0" fontId="12" fillId="9" borderId="12" xfId="0" applyFont="1" applyFill="1" applyBorder="1" applyAlignment="1">
      <alignment horizontal="center" vertical="top" wrapText="1"/>
    </xf>
    <xf numFmtId="0" fontId="12" fillId="9" borderId="13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5" fillId="13" borderId="5" xfId="0" applyFont="1" applyFill="1" applyBorder="1" applyAlignment="1">
      <alignment horizontal="left"/>
    </xf>
    <xf numFmtId="0" fontId="15" fillId="13" borderId="6" xfId="0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0" fontId="18" fillId="13" borderId="18" xfId="0" applyFont="1" applyFill="1" applyBorder="1" applyAlignment="1" applyProtection="1">
      <alignment horizontal="center" vertical="center" wrapText="1"/>
    </xf>
    <xf numFmtId="0" fontId="18" fillId="13" borderId="0" xfId="0" applyFont="1" applyFill="1" applyAlignment="1" applyProtection="1">
      <alignment horizontal="center" vertical="center" wrapText="1"/>
    </xf>
    <xf numFmtId="0" fontId="20" fillId="14" borderId="5" xfId="0" applyFont="1" applyFill="1" applyBorder="1" applyAlignment="1" applyProtection="1">
      <alignment horizontal="center" vertical="center" wrapText="1"/>
      <protection locked="0"/>
    </xf>
    <xf numFmtId="0" fontId="20" fillId="14" borderId="6" xfId="0" applyFont="1" applyFill="1" applyBorder="1" applyAlignment="1" applyProtection="1">
      <alignment horizontal="center" vertical="center" wrapText="1"/>
      <protection locked="0"/>
    </xf>
    <xf numFmtId="0" fontId="20" fillId="1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2" xfId="1" applyFill="1" applyBorder="1" applyAlignment="1">
      <alignment horizontal="center"/>
    </xf>
    <xf numFmtId="0" fontId="3" fillId="3" borderId="3" xfId="1" applyFill="1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3" fillId="2" borderId="3" xfId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3">
    <cellStyle name="Input" xfId="2" builtinId="20"/>
    <cellStyle name="Normal" xfId="0" builtinId="0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47625</xdr:rowOff>
    </xdr:from>
    <xdr:to>
      <xdr:col>1</xdr:col>
      <xdr:colOff>592132</xdr:colOff>
      <xdr:row>21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81725C-AEB8-49A6-A306-8BE2E838A0E2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095750"/>
          <a:ext cx="1106482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21</xdr:row>
      <xdr:rowOff>47625</xdr:rowOff>
    </xdr:from>
    <xdr:to>
      <xdr:col>12</xdr:col>
      <xdr:colOff>658807</xdr:colOff>
      <xdr:row>21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E82709-8094-43D5-B0F6-21BADA16032C}"/>
            </a:ext>
            <a:ext uri="{147F2762-F138-4A5C-976F-8EAC2B608ADB}">
              <a16:predDERef xmlns:a16="http://schemas.microsoft.com/office/drawing/2014/main" pred="{3181725C-AEB8-49A6-A306-8BE2E838A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4095750"/>
          <a:ext cx="1106482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38100</xdr:rowOff>
    </xdr:from>
    <xdr:to>
      <xdr:col>1</xdr:col>
      <xdr:colOff>554032</xdr:colOff>
      <xdr:row>45</xdr:row>
      <xdr:rowOff>533400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C7DF9D-D1A1-4A16-B604-261EEFBC24BD}"/>
            </a:ext>
            <a:ext uri="{147F2762-F138-4A5C-976F-8EAC2B608ADB}">
              <a16:predDERef xmlns:a16="http://schemas.microsoft.com/office/drawing/2014/main" pred="{97E82709-8094-43D5-B0F6-21BADA160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153525"/>
          <a:ext cx="1106482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45</xdr:row>
      <xdr:rowOff>38100</xdr:rowOff>
    </xdr:from>
    <xdr:to>
      <xdr:col>12</xdr:col>
      <xdr:colOff>639757</xdr:colOff>
      <xdr:row>45</xdr:row>
      <xdr:rowOff>533400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5BC4C1-EEF5-476F-A65D-9FB86A5F26B0}"/>
            </a:ext>
            <a:ext uri="{147F2762-F138-4A5C-976F-8EAC2B608ADB}">
              <a16:predDERef xmlns:a16="http://schemas.microsoft.com/office/drawing/2014/main" pred="{BAC7DF9D-D1A1-4A16-B604-261EEFBC2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9153525"/>
          <a:ext cx="110648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A2" sqref="A2"/>
    </sheetView>
  </sheetViews>
  <sheetFormatPr defaultRowHeight="15" x14ac:dyDescent="0.25"/>
  <cols>
    <col min="1" max="1" width="23.28515625" customWidth="1"/>
    <col min="2" max="2" width="9.5703125" customWidth="1"/>
    <col min="3" max="3" width="8.42578125" customWidth="1"/>
    <col min="4" max="4" width="9.85546875" customWidth="1"/>
    <col min="5" max="5" width="8.7109375" customWidth="1"/>
    <col min="6" max="6" width="9.5703125" customWidth="1"/>
    <col min="7" max="7" width="9.42578125" customWidth="1"/>
    <col min="8" max="8" width="9.7109375" customWidth="1"/>
    <col min="9" max="9" width="7.7109375" customWidth="1"/>
    <col min="10" max="10" width="10" customWidth="1"/>
    <col min="11" max="11" width="8.140625" customWidth="1"/>
    <col min="12" max="12" width="9.5703125" customWidth="1"/>
    <col min="13" max="13" width="8.28515625" customWidth="1"/>
    <col min="14" max="14" width="8.5703125" customWidth="1"/>
    <col min="15" max="15" width="8" customWidth="1"/>
    <col min="16" max="16" width="10" customWidth="1"/>
    <col min="17" max="17" width="8" customWidth="1"/>
    <col min="18" max="18" width="9.28515625" customWidth="1"/>
    <col min="19" max="19" width="8.42578125" customWidth="1"/>
    <col min="20" max="20" width="10" customWidth="1"/>
    <col min="21" max="21" width="8" customWidth="1"/>
    <col min="22" max="22" width="13.28515625" customWidth="1"/>
  </cols>
  <sheetData>
    <row r="1" spans="1:22" ht="33.75" x14ac:dyDescent="0.5">
      <c r="A1" s="2" t="s">
        <v>0</v>
      </c>
    </row>
    <row r="2" spans="1:22" ht="21" x14ac:dyDescent="0.35">
      <c r="A2" s="162" t="s">
        <v>1</v>
      </c>
    </row>
    <row r="3" spans="1:22" ht="22.5" customHeight="1" x14ac:dyDescent="0.25"/>
    <row r="4" spans="1:22" ht="15.75" x14ac:dyDescent="0.25">
      <c r="A4" s="13" t="s">
        <v>2</v>
      </c>
      <c r="B4" s="81" t="s">
        <v>3</v>
      </c>
      <c r="C4" s="81"/>
      <c r="D4" s="81"/>
      <c r="E4" s="81"/>
      <c r="F4" s="82" t="s">
        <v>4</v>
      </c>
      <c r="G4" s="82"/>
      <c r="H4" s="82"/>
      <c r="I4" s="82"/>
      <c r="J4" s="81" t="s">
        <v>5</v>
      </c>
      <c r="K4" s="81"/>
      <c r="L4" s="81"/>
      <c r="M4" s="81"/>
      <c r="N4" s="82" t="s">
        <v>6</v>
      </c>
      <c r="O4" s="82"/>
      <c r="P4" s="82"/>
      <c r="Q4" s="82"/>
      <c r="R4" s="81" t="s">
        <v>7</v>
      </c>
      <c r="S4" s="81"/>
      <c r="T4" s="81"/>
      <c r="U4" s="81"/>
      <c r="V4" s="14" t="s">
        <v>8</v>
      </c>
    </row>
    <row r="5" spans="1:22" ht="15.75" x14ac:dyDescent="0.25">
      <c r="A5" s="13"/>
      <c r="B5" s="81" t="s">
        <v>9</v>
      </c>
      <c r="C5" s="81"/>
      <c r="D5" s="81"/>
      <c r="E5" s="81"/>
      <c r="F5" s="82" t="s">
        <v>10</v>
      </c>
      <c r="G5" s="82"/>
      <c r="H5" s="82"/>
      <c r="I5" s="82"/>
      <c r="J5" s="81" t="s">
        <v>11</v>
      </c>
      <c r="K5" s="81"/>
      <c r="L5" s="81"/>
      <c r="M5" s="81"/>
      <c r="N5" s="82" t="s">
        <v>12</v>
      </c>
      <c r="O5" s="82"/>
      <c r="P5" s="82"/>
      <c r="Q5" s="82"/>
      <c r="R5" s="81" t="s">
        <v>13</v>
      </c>
      <c r="S5" s="81"/>
      <c r="T5" s="81"/>
      <c r="U5" s="81"/>
      <c r="V5" s="14"/>
    </row>
    <row r="6" spans="1:22" ht="15.75" x14ac:dyDescent="0.25">
      <c r="A6" s="13"/>
      <c r="B6" s="76" t="s">
        <v>14</v>
      </c>
      <c r="C6" s="76" t="s">
        <v>15</v>
      </c>
      <c r="D6" s="76" t="s">
        <v>16</v>
      </c>
      <c r="E6" s="76" t="s">
        <v>17</v>
      </c>
      <c r="F6" s="77" t="s">
        <v>14</v>
      </c>
      <c r="G6" s="77" t="s">
        <v>15</v>
      </c>
      <c r="H6" s="77" t="s">
        <v>16</v>
      </c>
      <c r="I6" s="77" t="s">
        <v>17</v>
      </c>
      <c r="J6" s="76" t="s">
        <v>14</v>
      </c>
      <c r="K6" s="76" t="s">
        <v>15</v>
      </c>
      <c r="L6" s="76" t="s">
        <v>16</v>
      </c>
      <c r="M6" s="76" t="s">
        <v>17</v>
      </c>
      <c r="N6" s="77" t="s">
        <v>14</v>
      </c>
      <c r="O6" s="77" t="s">
        <v>15</v>
      </c>
      <c r="P6" s="77" t="s">
        <v>16</v>
      </c>
      <c r="Q6" s="77" t="s">
        <v>17</v>
      </c>
      <c r="R6" s="76" t="s">
        <v>14</v>
      </c>
      <c r="S6" s="76" t="s">
        <v>15</v>
      </c>
      <c r="T6" s="76" t="s">
        <v>16</v>
      </c>
      <c r="U6" s="76" t="s">
        <v>17</v>
      </c>
      <c r="V6" s="14"/>
    </row>
    <row r="7" spans="1:22" ht="15.75" x14ac:dyDescent="0.25">
      <c r="A7" s="13"/>
      <c r="B7" s="15"/>
      <c r="C7" s="15"/>
      <c r="D7" s="15"/>
      <c r="E7" s="15"/>
      <c r="F7" s="16"/>
      <c r="G7" s="16"/>
      <c r="H7" s="16"/>
      <c r="I7" s="16"/>
      <c r="J7" s="15"/>
      <c r="K7" s="15"/>
      <c r="L7" s="15"/>
      <c r="M7" s="15"/>
      <c r="N7" s="16"/>
      <c r="O7" s="16"/>
      <c r="P7" s="16"/>
      <c r="Q7" s="16"/>
      <c r="R7" s="15"/>
      <c r="S7" s="15"/>
      <c r="T7" s="15"/>
      <c r="U7" s="15"/>
      <c r="V7" s="14"/>
    </row>
    <row r="8" spans="1:22" ht="15.75" x14ac:dyDescent="0.25">
      <c r="A8" s="50" t="s">
        <v>18</v>
      </c>
      <c r="B8" s="51">
        <v>41</v>
      </c>
      <c r="C8" s="51">
        <v>48</v>
      </c>
      <c r="D8" s="51">
        <f>C8-B8</f>
        <v>7</v>
      </c>
      <c r="E8" s="51">
        <f>VLOOKUP('Yr 7-8'!C8,'Scoring table'!$A$16:$B$26,2,TRUE)</f>
        <v>4</v>
      </c>
      <c r="F8" s="52">
        <v>6</v>
      </c>
      <c r="G8" s="52">
        <v>6.5</v>
      </c>
      <c r="H8" s="52">
        <f>G8-F8</f>
        <v>0.5</v>
      </c>
      <c r="I8" s="52">
        <f>VLOOKUP(G8,'Scoring table'!$E$16:$F$26,2,TRUE)</f>
        <v>3</v>
      </c>
      <c r="J8" s="51">
        <v>78</v>
      </c>
      <c r="K8" s="51">
        <v>126</v>
      </c>
      <c r="L8" s="51">
        <f>K8-J8</f>
        <v>48</v>
      </c>
      <c r="M8" s="51">
        <f>VLOOKUP(K8,'Scoring table'!$I$16:$J$26,2,TRUE)</f>
        <v>2</v>
      </c>
      <c r="N8" s="52">
        <v>47.2</v>
      </c>
      <c r="O8" s="52">
        <v>45.2</v>
      </c>
      <c r="P8" s="52">
        <f>O8-N8</f>
        <v>-2</v>
      </c>
      <c r="Q8" s="53">
        <f>VLOOKUP(O8,'Scoring table'!$M$16:$N$26,2,TRUE)</f>
        <v>2</v>
      </c>
      <c r="R8" s="51">
        <v>38.200000000000003</v>
      </c>
      <c r="S8" s="51">
        <v>37.4</v>
      </c>
      <c r="T8" s="51">
        <f>S8-R8</f>
        <v>-0.80000000000000426</v>
      </c>
      <c r="U8" s="51">
        <f>VLOOKUP(S8,'Scoring table'!$Q$16:$R$26,2,TRUE)</f>
        <v>3</v>
      </c>
      <c r="V8" s="54">
        <f>E8+I8+M8+Q8+U8</f>
        <v>14</v>
      </c>
    </row>
    <row r="9" spans="1:22" ht="15.75" x14ac:dyDescent="0.25">
      <c r="A9" s="50" t="s">
        <v>19</v>
      </c>
      <c r="B9" s="51">
        <v>32</v>
      </c>
      <c r="C9" s="51">
        <v>58</v>
      </c>
      <c r="D9" s="51">
        <f t="shared" ref="D9:D45" si="0">C9-B9</f>
        <v>26</v>
      </c>
      <c r="E9" s="51">
        <f>VLOOKUP('Yr 7-8'!C9,'Scoring table'!$A$16:$B$26,2,TRUE)</f>
        <v>5</v>
      </c>
      <c r="F9" s="52">
        <v>8</v>
      </c>
      <c r="G9" s="52">
        <v>8.1999999999999993</v>
      </c>
      <c r="H9" s="52">
        <f t="shared" ref="H9:H45" si="1">G9-F9</f>
        <v>0.19999999999999929</v>
      </c>
      <c r="I9" s="52">
        <f>VLOOKUP(G9,'Scoring table'!$E$16:$F$26,2,TRUE)</f>
        <v>5</v>
      </c>
      <c r="J9" s="51">
        <v>111</v>
      </c>
      <c r="K9" s="51">
        <v>145</v>
      </c>
      <c r="L9" s="51">
        <f t="shared" ref="L9:L45" si="2">K9-J9</f>
        <v>34</v>
      </c>
      <c r="M9" s="51">
        <f>VLOOKUP(K9,'Scoring table'!$I$16:$J$26,2,TRUE)</f>
        <v>3</v>
      </c>
      <c r="N9" s="52">
        <v>41.1</v>
      </c>
      <c r="O9" s="52">
        <v>39.799999999999997</v>
      </c>
      <c r="P9" s="52">
        <f t="shared" ref="P9:P45" si="3">O9-N9</f>
        <v>-1.3000000000000043</v>
      </c>
      <c r="Q9" s="53">
        <f>VLOOKUP(O9,'Scoring table'!$M$16:$N$26,2,TRUE)</f>
        <v>3</v>
      </c>
      <c r="R9" s="51">
        <v>35.1</v>
      </c>
      <c r="S9" s="51">
        <v>35.1</v>
      </c>
      <c r="T9" s="51">
        <f t="shared" ref="T9:T45" si="4">S9-R9</f>
        <v>0</v>
      </c>
      <c r="U9" s="51">
        <f>VLOOKUP(S9,'Scoring table'!$Q$16:$R$26,2,TRUE)</f>
        <v>3</v>
      </c>
      <c r="V9" s="54">
        <f t="shared" ref="V9:V45" si="5">E9+I9+M9+Q9+U9</f>
        <v>19</v>
      </c>
    </row>
    <row r="10" spans="1:22" ht="15.75" x14ac:dyDescent="0.25">
      <c r="A10" s="50" t="s">
        <v>20</v>
      </c>
      <c r="B10" s="51">
        <v>28</v>
      </c>
      <c r="C10" s="51">
        <v>38</v>
      </c>
      <c r="D10" s="51">
        <f t="shared" si="0"/>
        <v>10</v>
      </c>
      <c r="E10" s="51">
        <f>VLOOKUP('Yr 7-8'!C10,'Scoring table'!$A$16:$B$26,2,TRUE)</f>
        <v>3</v>
      </c>
      <c r="F10" s="52">
        <v>4.2</v>
      </c>
      <c r="G10" s="52">
        <v>5.0999999999999996</v>
      </c>
      <c r="H10" s="52">
        <f t="shared" si="1"/>
        <v>0.89999999999999947</v>
      </c>
      <c r="I10" s="52">
        <f>VLOOKUP(G10,'Scoring table'!$E$16:$F$26,2,TRUE)</f>
        <v>2</v>
      </c>
      <c r="J10" s="51">
        <v>102</v>
      </c>
      <c r="K10" s="51">
        <v>108</v>
      </c>
      <c r="L10" s="51">
        <f t="shared" si="2"/>
        <v>6</v>
      </c>
      <c r="M10" s="51">
        <f>VLOOKUP(K10,'Scoring table'!$I$16:$J$26,2,TRUE)</f>
        <v>2</v>
      </c>
      <c r="N10" s="52">
        <v>20.399999999999999</v>
      </c>
      <c r="O10" s="52">
        <v>20.2</v>
      </c>
      <c r="P10" s="52">
        <f t="shared" si="3"/>
        <v>-0.19999999999999929</v>
      </c>
      <c r="Q10" s="53">
        <f>VLOOKUP(O10,'Scoring table'!$M$16:$N$26,2,TRUE)</f>
        <v>5</v>
      </c>
      <c r="R10" s="51">
        <v>48.8</v>
      </c>
      <c r="S10" s="51">
        <v>44.7</v>
      </c>
      <c r="T10" s="51">
        <f t="shared" si="4"/>
        <v>-4.0999999999999943</v>
      </c>
      <c r="U10" s="51">
        <f>VLOOKUP(S10,'Scoring table'!$Q$16:$R$26,2,TRUE)</f>
        <v>2</v>
      </c>
      <c r="V10" s="54">
        <f t="shared" si="5"/>
        <v>14</v>
      </c>
    </row>
    <row r="11" spans="1:22" ht="15.75" x14ac:dyDescent="0.25">
      <c r="A11" s="47"/>
      <c r="B11" s="48"/>
      <c r="C11" s="48"/>
      <c r="D11" s="76">
        <f t="shared" si="0"/>
        <v>0</v>
      </c>
      <c r="E11" s="76">
        <f>VLOOKUP('Yr 7-8'!C11,'Scoring table'!$A$16:$B$26,2,TRUE)</f>
        <v>0</v>
      </c>
      <c r="F11" s="49"/>
      <c r="G11" s="49"/>
      <c r="H11" s="77">
        <f t="shared" si="1"/>
        <v>0</v>
      </c>
      <c r="I11" s="77">
        <f>VLOOKUP(G11,'Scoring table'!$E$16:$F$26,2,TRUE)</f>
        <v>0</v>
      </c>
      <c r="J11" s="48"/>
      <c r="K11" s="48"/>
      <c r="L11" s="76">
        <f t="shared" si="2"/>
        <v>0</v>
      </c>
      <c r="M11" s="76">
        <f>VLOOKUP(K11,'Scoring table'!$I$16:$J$26,2,TRUE)</f>
        <v>0</v>
      </c>
      <c r="N11" s="49"/>
      <c r="O11" s="49"/>
      <c r="P11" s="77">
        <f t="shared" si="3"/>
        <v>0</v>
      </c>
      <c r="Q11" s="20">
        <f>VLOOKUP(O11,'Scoring table'!$M$16:$N$26,2,TRUE)</f>
        <v>0</v>
      </c>
      <c r="R11" s="48"/>
      <c r="S11" s="48"/>
      <c r="T11" s="76">
        <f t="shared" si="4"/>
        <v>0</v>
      </c>
      <c r="U11" s="76">
        <f>VLOOKUP(S11,'Scoring table'!$Q$16:$R$26,2,TRUE)</f>
        <v>0</v>
      </c>
      <c r="V11" s="14">
        <f t="shared" si="5"/>
        <v>0</v>
      </c>
    </row>
    <row r="12" spans="1:22" ht="15.75" x14ac:dyDescent="0.25">
      <c r="A12" s="47"/>
      <c r="B12" s="48"/>
      <c r="C12" s="48"/>
      <c r="D12" s="76">
        <f t="shared" si="0"/>
        <v>0</v>
      </c>
      <c r="E12" s="76">
        <f>VLOOKUP('Yr 7-8'!C12,'Scoring table'!$A$16:$B$26,2,TRUE)</f>
        <v>0</v>
      </c>
      <c r="F12" s="49"/>
      <c r="G12" s="49"/>
      <c r="H12" s="77">
        <f t="shared" si="1"/>
        <v>0</v>
      </c>
      <c r="I12" s="77">
        <f>VLOOKUP(G12,'Scoring table'!$E$16:$F$26,2,TRUE)</f>
        <v>0</v>
      </c>
      <c r="J12" s="48"/>
      <c r="K12" s="48"/>
      <c r="L12" s="76">
        <f t="shared" si="2"/>
        <v>0</v>
      </c>
      <c r="M12" s="76">
        <f>VLOOKUP(K12,'Scoring table'!$I$16:$J$26,2,TRUE)</f>
        <v>0</v>
      </c>
      <c r="N12" s="49"/>
      <c r="O12" s="49"/>
      <c r="P12" s="77">
        <f t="shared" si="3"/>
        <v>0</v>
      </c>
      <c r="Q12" s="20">
        <f>VLOOKUP(O12,'Scoring table'!$M$16:$N$26,2,TRUE)</f>
        <v>0</v>
      </c>
      <c r="R12" s="48"/>
      <c r="S12" s="48"/>
      <c r="T12" s="76">
        <f t="shared" si="4"/>
        <v>0</v>
      </c>
      <c r="U12" s="76">
        <f>VLOOKUP(S12,'Scoring table'!$Q$16:$R$26,2,TRUE)</f>
        <v>0</v>
      </c>
      <c r="V12" s="14">
        <f t="shared" si="5"/>
        <v>0</v>
      </c>
    </row>
    <row r="13" spans="1:22" ht="15.75" x14ac:dyDescent="0.25">
      <c r="A13" s="47"/>
      <c r="B13" s="48"/>
      <c r="C13" s="48"/>
      <c r="D13" s="76">
        <f t="shared" si="0"/>
        <v>0</v>
      </c>
      <c r="E13" s="76">
        <f>VLOOKUP('Yr 7-8'!C13,'Scoring table'!$A$16:$B$26,2,TRUE)</f>
        <v>0</v>
      </c>
      <c r="F13" s="49"/>
      <c r="G13" s="49"/>
      <c r="H13" s="77">
        <f t="shared" si="1"/>
        <v>0</v>
      </c>
      <c r="I13" s="77">
        <f>VLOOKUP(G13,'Scoring table'!$E$16:$F$26,2,TRUE)</f>
        <v>0</v>
      </c>
      <c r="J13" s="48"/>
      <c r="K13" s="48"/>
      <c r="L13" s="76">
        <f t="shared" si="2"/>
        <v>0</v>
      </c>
      <c r="M13" s="76">
        <f>VLOOKUP(K13,'Scoring table'!$I$16:$J$26,2,TRUE)</f>
        <v>0</v>
      </c>
      <c r="N13" s="49"/>
      <c r="O13" s="49"/>
      <c r="P13" s="77">
        <f t="shared" si="3"/>
        <v>0</v>
      </c>
      <c r="Q13" s="20">
        <f>VLOOKUP(O13,'Scoring table'!$M$16:$N$26,2,TRUE)</f>
        <v>0</v>
      </c>
      <c r="R13" s="67"/>
      <c r="S13" s="48"/>
      <c r="T13" s="76">
        <f t="shared" si="4"/>
        <v>0</v>
      </c>
      <c r="U13" s="76">
        <f>VLOOKUP(S13,'Scoring table'!$Q$16:$R$26,2,TRUE)</f>
        <v>0</v>
      </c>
      <c r="V13" s="14">
        <f t="shared" si="5"/>
        <v>0</v>
      </c>
    </row>
    <row r="14" spans="1:22" ht="15.75" x14ac:dyDescent="0.25">
      <c r="A14" s="47"/>
      <c r="B14" s="48"/>
      <c r="C14" s="48"/>
      <c r="D14" s="76">
        <f t="shared" si="0"/>
        <v>0</v>
      </c>
      <c r="E14" s="76">
        <f>VLOOKUP('Yr 7-8'!C14,'Scoring table'!$A$16:$B$26,2,TRUE)</f>
        <v>0</v>
      </c>
      <c r="F14" s="49"/>
      <c r="G14" s="49"/>
      <c r="H14" s="77">
        <f t="shared" si="1"/>
        <v>0</v>
      </c>
      <c r="I14" s="77">
        <f>VLOOKUP(G14,'Scoring table'!$E$16:$F$26,2,TRUE)</f>
        <v>0</v>
      </c>
      <c r="J14" s="48"/>
      <c r="K14" s="48"/>
      <c r="L14" s="76">
        <f t="shared" si="2"/>
        <v>0</v>
      </c>
      <c r="M14" s="76">
        <f>VLOOKUP(K14,'Scoring table'!$I$16:$J$26,2,TRUE)</f>
        <v>0</v>
      </c>
      <c r="N14" s="49"/>
      <c r="O14" s="49"/>
      <c r="P14" s="77">
        <f t="shared" si="3"/>
        <v>0</v>
      </c>
      <c r="Q14" s="20">
        <f>VLOOKUP(O14,'Scoring table'!$M$16:$N$26,2,TRUE)</f>
        <v>0</v>
      </c>
      <c r="R14" s="48"/>
      <c r="S14" s="48"/>
      <c r="T14" s="76">
        <f t="shared" si="4"/>
        <v>0</v>
      </c>
      <c r="U14" s="76">
        <f>VLOOKUP(S14,'Scoring table'!$Q$16:$R$26,2,TRUE)</f>
        <v>0</v>
      </c>
      <c r="V14" s="14">
        <f t="shared" si="5"/>
        <v>0</v>
      </c>
    </row>
    <row r="15" spans="1:22" ht="15.75" x14ac:dyDescent="0.25">
      <c r="A15" s="47"/>
      <c r="B15" s="48"/>
      <c r="C15" s="48"/>
      <c r="D15" s="76">
        <f t="shared" si="0"/>
        <v>0</v>
      </c>
      <c r="E15" s="76">
        <f>VLOOKUP('Yr 7-8'!C15,'Scoring table'!$A$16:$B$26,2,TRUE)</f>
        <v>0</v>
      </c>
      <c r="F15" s="49"/>
      <c r="G15" s="49"/>
      <c r="H15" s="77">
        <f t="shared" si="1"/>
        <v>0</v>
      </c>
      <c r="I15" s="77">
        <f>VLOOKUP(G15,'Scoring table'!$E$16:$F$26,2,TRUE)</f>
        <v>0</v>
      </c>
      <c r="J15" s="48"/>
      <c r="K15" s="48"/>
      <c r="L15" s="76">
        <f t="shared" si="2"/>
        <v>0</v>
      </c>
      <c r="M15" s="76">
        <f>VLOOKUP(K15,'Scoring table'!$I$16:$J$26,2,TRUE)</f>
        <v>0</v>
      </c>
      <c r="N15" s="49"/>
      <c r="O15" s="49"/>
      <c r="P15" s="77">
        <f t="shared" si="3"/>
        <v>0</v>
      </c>
      <c r="Q15" s="20">
        <f>VLOOKUP(O15,'Scoring table'!$M$16:$N$26,2,TRUE)</f>
        <v>0</v>
      </c>
      <c r="R15" s="48"/>
      <c r="S15" s="48"/>
      <c r="T15" s="76">
        <f t="shared" si="4"/>
        <v>0</v>
      </c>
      <c r="U15" s="76">
        <f>VLOOKUP(S15,'Scoring table'!$Q$16:$R$26,2,TRUE)</f>
        <v>0</v>
      </c>
      <c r="V15" s="14">
        <f t="shared" si="5"/>
        <v>0</v>
      </c>
    </row>
    <row r="16" spans="1:22" ht="15.75" x14ac:dyDescent="0.25">
      <c r="A16" s="47"/>
      <c r="B16" s="48"/>
      <c r="C16" s="48"/>
      <c r="D16" s="76">
        <f t="shared" si="0"/>
        <v>0</v>
      </c>
      <c r="E16" s="76">
        <f>VLOOKUP('Yr 7-8'!C16,'Scoring table'!$A$16:$B$26,2,TRUE)</f>
        <v>0</v>
      </c>
      <c r="F16" s="49"/>
      <c r="G16" s="49"/>
      <c r="H16" s="77">
        <f t="shared" si="1"/>
        <v>0</v>
      </c>
      <c r="I16" s="77">
        <f>VLOOKUP(G16,'Scoring table'!$E$16:$F$26,2,TRUE)</f>
        <v>0</v>
      </c>
      <c r="J16" s="48"/>
      <c r="K16" s="48"/>
      <c r="L16" s="76">
        <f t="shared" si="2"/>
        <v>0</v>
      </c>
      <c r="M16" s="76">
        <f>VLOOKUP(K16,'Scoring table'!$I$16:$J$26,2,TRUE)</f>
        <v>0</v>
      </c>
      <c r="N16" s="49"/>
      <c r="O16" s="49"/>
      <c r="P16" s="77">
        <f t="shared" si="3"/>
        <v>0</v>
      </c>
      <c r="Q16" s="20">
        <f>VLOOKUP(O16,'Scoring table'!$M$16:$N$26,2,TRUE)</f>
        <v>0</v>
      </c>
      <c r="R16" s="48"/>
      <c r="S16" s="48"/>
      <c r="T16" s="76">
        <f t="shared" si="4"/>
        <v>0</v>
      </c>
      <c r="U16" s="76">
        <f>VLOOKUP(S16,'Scoring table'!$Q$16:$R$26,2,TRUE)</f>
        <v>0</v>
      </c>
      <c r="V16" s="14">
        <f t="shared" si="5"/>
        <v>0</v>
      </c>
    </row>
    <row r="17" spans="1:22" ht="15.75" x14ac:dyDescent="0.25">
      <c r="A17" s="47"/>
      <c r="B17" s="48"/>
      <c r="C17" s="48"/>
      <c r="D17" s="76">
        <f t="shared" si="0"/>
        <v>0</v>
      </c>
      <c r="E17" s="76">
        <f>VLOOKUP('Yr 7-8'!C17,'Scoring table'!$A$16:$B$26,2,TRUE)</f>
        <v>0</v>
      </c>
      <c r="F17" s="49"/>
      <c r="G17" s="49"/>
      <c r="H17" s="77">
        <f t="shared" si="1"/>
        <v>0</v>
      </c>
      <c r="I17" s="77">
        <f>VLOOKUP(G17,'Scoring table'!$E$16:$F$26,2,TRUE)</f>
        <v>0</v>
      </c>
      <c r="J17" s="48"/>
      <c r="K17" s="48"/>
      <c r="L17" s="76">
        <f t="shared" si="2"/>
        <v>0</v>
      </c>
      <c r="M17" s="76">
        <f>VLOOKUP(K17,'Scoring table'!$I$16:$J$26,2,TRUE)</f>
        <v>0</v>
      </c>
      <c r="N17" s="49"/>
      <c r="O17" s="49"/>
      <c r="P17" s="77">
        <f t="shared" si="3"/>
        <v>0</v>
      </c>
      <c r="Q17" s="20">
        <f>VLOOKUP(O17,'Scoring table'!$M$16:$N$26,2,TRUE)</f>
        <v>0</v>
      </c>
      <c r="R17" s="48"/>
      <c r="S17" s="48"/>
      <c r="T17" s="76">
        <f t="shared" si="4"/>
        <v>0</v>
      </c>
      <c r="U17" s="76">
        <f>VLOOKUP(S17,'Scoring table'!$Q$16:$R$26,2,TRUE)</f>
        <v>0</v>
      </c>
      <c r="V17" s="14">
        <f t="shared" si="5"/>
        <v>0</v>
      </c>
    </row>
    <row r="18" spans="1:22" ht="15.75" x14ac:dyDescent="0.25">
      <c r="A18" s="47"/>
      <c r="B18" s="48"/>
      <c r="C18" s="48"/>
      <c r="D18" s="76">
        <f t="shared" si="0"/>
        <v>0</v>
      </c>
      <c r="E18" s="76">
        <f>VLOOKUP('Yr 7-8'!C18,'Scoring table'!$A$16:$B$26,2,TRUE)</f>
        <v>0</v>
      </c>
      <c r="F18" s="49"/>
      <c r="G18" s="49"/>
      <c r="H18" s="77">
        <f t="shared" si="1"/>
        <v>0</v>
      </c>
      <c r="I18" s="77">
        <f>VLOOKUP(G18,'Scoring table'!$E$16:$F$26,2,TRUE)</f>
        <v>0</v>
      </c>
      <c r="J18" s="48"/>
      <c r="K18" s="48"/>
      <c r="L18" s="76">
        <f t="shared" si="2"/>
        <v>0</v>
      </c>
      <c r="M18" s="76">
        <f>VLOOKUP(K18,'Scoring table'!$I$16:$J$26,2,TRUE)</f>
        <v>0</v>
      </c>
      <c r="N18" s="49"/>
      <c r="O18" s="49"/>
      <c r="P18" s="77">
        <f t="shared" si="3"/>
        <v>0</v>
      </c>
      <c r="Q18" s="20">
        <f>VLOOKUP(O18,'Scoring table'!$M$16:$N$26,2,TRUE)</f>
        <v>0</v>
      </c>
      <c r="R18" s="48"/>
      <c r="S18" s="48"/>
      <c r="T18" s="76">
        <f t="shared" si="4"/>
        <v>0</v>
      </c>
      <c r="U18" s="76">
        <f>VLOOKUP(S18,'Scoring table'!$Q$16:$R$26,2,TRUE)</f>
        <v>0</v>
      </c>
      <c r="V18" s="14">
        <f t="shared" si="5"/>
        <v>0</v>
      </c>
    </row>
    <row r="19" spans="1:22" ht="15.75" x14ac:dyDescent="0.25">
      <c r="A19" s="47"/>
      <c r="B19" s="48"/>
      <c r="C19" s="48"/>
      <c r="D19" s="76">
        <f t="shared" si="0"/>
        <v>0</v>
      </c>
      <c r="E19" s="76">
        <f>VLOOKUP('Yr 7-8'!C19,'Scoring table'!$A$16:$B$26,2,TRUE)</f>
        <v>0</v>
      </c>
      <c r="F19" s="49"/>
      <c r="G19" s="49"/>
      <c r="H19" s="77">
        <f t="shared" si="1"/>
        <v>0</v>
      </c>
      <c r="I19" s="77">
        <f>VLOOKUP(G19,'Scoring table'!$E$16:$F$26,2,TRUE)</f>
        <v>0</v>
      </c>
      <c r="J19" s="48"/>
      <c r="K19" s="48"/>
      <c r="L19" s="76">
        <f t="shared" si="2"/>
        <v>0</v>
      </c>
      <c r="M19" s="76">
        <f>VLOOKUP(K19,'Scoring table'!$I$16:$J$26,2,TRUE)</f>
        <v>0</v>
      </c>
      <c r="N19" s="49"/>
      <c r="O19" s="49"/>
      <c r="P19" s="77">
        <f t="shared" si="3"/>
        <v>0</v>
      </c>
      <c r="Q19" s="20">
        <f>VLOOKUP(O19,'Scoring table'!$M$16:$N$26,2,TRUE)</f>
        <v>0</v>
      </c>
      <c r="R19" s="48"/>
      <c r="S19" s="48"/>
      <c r="T19" s="76">
        <f t="shared" si="4"/>
        <v>0</v>
      </c>
      <c r="U19" s="76">
        <f>VLOOKUP(S19,'Scoring table'!$Q$16:$R$26,2,TRUE)</f>
        <v>0</v>
      </c>
      <c r="V19" s="14">
        <f t="shared" si="5"/>
        <v>0</v>
      </c>
    </row>
    <row r="20" spans="1:22" ht="15.75" x14ac:dyDescent="0.25">
      <c r="A20" s="47"/>
      <c r="B20" s="48"/>
      <c r="C20" s="48"/>
      <c r="D20" s="76">
        <f t="shared" si="0"/>
        <v>0</v>
      </c>
      <c r="E20" s="76">
        <f>VLOOKUP('Yr 7-8'!C20,'Scoring table'!$A$16:$B$26,2,TRUE)</f>
        <v>0</v>
      </c>
      <c r="F20" s="49"/>
      <c r="G20" s="49"/>
      <c r="H20" s="77">
        <f t="shared" si="1"/>
        <v>0</v>
      </c>
      <c r="I20" s="77">
        <f>VLOOKUP(G20,'Scoring table'!$E$16:$F$26,2,TRUE)</f>
        <v>0</v>
      </c>
      <c r="J20" s="48"/>
      <c r="K20" s="48"/>
      <c r="L20" s="76">
        <f t="shared" si="2"/>
        <v>0</v>
      </c>
      <c r="M20" s="76">
        <f>VLOOKUP(K20,'Scoring table'!$I$16:$J$26,2,TRUE)</f>
        <v>0</v>
      </c>
      <c r="N20" s="49"/>
      <c r="O20" s="49"/>
      <c r="P20" s="77">
        <f t="shared" si="3"/>
        <v>0</v>
      </c>
      <c r="Q20" s="20">
        <f>VLOOKUP(O20,'Scoring table'!$M$16:$N$26,2,TRUE)</f>
        <v>0</v>
      </c>
      <c r="R20" s="48"/>
      <c r="S20" s="48"/>
      <c r="T20" s="76">
        <f t="shared" si="4"/>
        <v>0</v>
      </c>
      <c r="U20" s="76">
        <f>VLOOKUP(S20,'Scoring table'!$Q$16:$R$26,2,TRUE)</f>
        <v>0</v>
      </c>
      <c r="V20" s="14">
        <f t="shared" si="5"/>
        <v>0</v>
      </c>
    </row>
    <row r="21" spans="1:22" ht="15.75" x14ac:dyDescent="0.25">
      <c r="A21" s="47"/>
      <c r="B21" s="48"/>
      <c r="C21" s="48"/>
      <c r="D21" s="76">
        <f t="shared" si="0"/>
        <v>0</v>
      </c>
      <c r="E21" s="76">
        <f>VLOOKUP('Yr 7-8'!C21,'Scoring table'!$A$16:$B$26,2,TRUE)</f>
        <v>0</v>
      </c>
      <c r="F21" s="49"/>
      <c r="G21" s="49"/>
      <c r="H21" s="77">
        <f t="shared" si="1"/>
        <v>0</v>
      </c>
      <c r="I21" s="77">
        <f>VLOOKUP(G21,'Scoring table'!$E$16:$F$26,2,TRUE)</f>
        <v>0</v>
      </c>
      <c r="J21" s="48"/>
      <c r="K21" s="48"/>
      <c r="L21" s="76">
        <f t="shared" si="2"/>
        <v>0</v>
      </c>
      <c r="M21" s="76">
        <f>VLOOKUP(K21,'Scoring table'!$I$16:$J$26,2,TRUE)</f>
        <v>0</v>
      </c>
      <c r="N21" s="49"/>
      <c r="O21" s="49"/>
      <c r="P21" s="77">
        <f t="shared" si="3"/>
        <v>0</v>
      </c>
      <c r="Q21" s="20">
        <f>VLOOKUP(O21,'Scoring table'!$M$16:$N$26,2,TRUE)</f>
        <v>0</v>
      </c>
      <c r="R21" s="48"/>
      <c r="S21" s="48"/>
      <c r="T21" s="76">
        <f t="shared" si="4"/>
        <v>0</v>
      </c>
      <c r="U21" s="76">
        <f>VLOOKUP(S21,'Scoring table'!$Q$16:$R$26,2,TRUE)</f>
        <v>0</v>
      </c>
      <c r="V21" s="14">
        <f t="shared" si="5"/>
        <v>0</v>
      </c>
    </row>
    <row r="22" spans="1:22" ht="15.75" x14ac:dyDescent="0.25">
      <c r="A22" s="47"/>
      <c r="B22" s="48"/>
      <c r="C22" s="48"/>
      <c r="D22" s="76">
        <f t="shared" si="0"/>
        <v>0</v>
      </c>
      <c r="E22" s="76">
        <f>VLOOKUP('Yr 7-8'!C22,'Scoring table'!$A$16:$B$26,2,TRUE)</f>
        <v>0</v>
      </c>
      <c r="F22" s="49"/>
      <c r="G22" s="49"/>
      <c r="H22" s="77">
        <f t="shared" si="1"/>
        <v>0</v>
      </c>
      <c r="I22" s="77">
        <f>VLOOKUP(G22,'Scoring table'!$E$16:$F$26,2,TRUE)</f>
        <v>0</v>
      </c>
      <c r="J22" s="48"/>
      <c r="K22" s="48"/>
      <c r="L22" s="76">
        <f t="shared" si="2"/>
        <v>0</v>
      </c>
      <c r="M22" s="76">
        <f>VLOOKUP(K22,'Scoring table'!$I$16:$J$26,2,TRUE)</f>
        <v>0</v>
      </c>
      <c r="N22" s="49"/>
      <c r="O22" s="49"/>
      <c r="P22" s="77">
        <f t="shared" si="3"/>
        <v>0</v>
      </c>
      <c r="Q22" s="20">
        <f>VLOOKUP(O22,'Scoring table'!$M$16:$N$26,2,TRUE)</f>
        <v>0</v>
      </c>
      <c r="R22" s="48"/>
      <c r="S22" s="48"/>
      <c r="T22" s="76">
        <f t="shared" si="4"/>
        <v>0</v>
      </c>
      <c r="U22" s="76">
        <f>VLOOKUP(S22,'Scoring table'!$Q$16:$R$26,2,TRUE)</f>
        <v>0</v>
      </c>
      <c r="V22" s="14">
        <f t="shared" si="5"/>
        <v>0</v>
      </c>
    </row>
    <row r="23" spans="1:22" ht="15.75" x14ac:dyDescent="0.25">
      <c r="A23" s="47"/>
      <c r="B23" s="48"/>
      <c r="C23" s="48"/>
      <c r="D23" s="76">
        <f t="shared" si="0"/>
        <v>0</v>
      </c>
      <c r="E23" s="76">
        <f>VLOOKUP('Yr 7-8'!C23,'Scoring table'!$A$16:$B$26,2,TRUE)</f>
        <v>0</v>
      </c>
      <c r="F23" s="49"/>
      <c r="G23" s="49"/>
      <c r="H23" s="77">
        <f t="shared" si="1"/>
        <v>0</v>
      </c>
      <c r="I23" s="77">
        <f>VLOOKUP(G23,'Scoring table'!$E$16:$F$26,2,TRUE)</f>
        <v>0</v>
      </c>
      <c r="J23" s="48"/>
      <c r="K23" s="48"/>
      <c r="L23" s="76">
        <f t="shared" si="2"/>
        <v>0</v>
      </c>
      <c r="M23" s="76">
        <f>VLOOKUP(K23,'Scoring table'!$I$16:$J$26,2,TRUE)</f>
        <v>0</v>
      </c>
      <c r="N23" s="49"/>
      <c r="O23" s="49"/>
      <c r="P23" s="77">
        <f t="shared" si="3"/>
        <v>0</v>
      </c>
      <c r="Q23" s="20">
        <f>VLOOKUP(O23,'Scoring table'!$M$16:$N$26,2,TRUE)</f>
        <v>0</v>
      </c>
      <c r="R23" s="48"/>
      <c r="S23" s="48"/>
      <c r="T23" s="76">
        <f t="shared" si="4"/>
        <v>0</v>
      </c>
      <c r="U23" s="76">
        <f>VLOOKUP(S23,'Scoring table'!$Q$16:$R$26,2,TRUE)</f>
        <v>0</v>
      </c>
      <c r="V23" s="14">
        <f t="shared" si="5"/>
        <v>0</v>
      </c>
    </row>
    <row r="24" spans="1:22" ht="15.75" x14ac:dyDescent="0.25">
      <c r="A24" s="47"/>
      <c r="B24" s="48"/>
      <c r="C24" s="48"/>
      <c r="D24" s="76">
        <f t="shared" si="0"/>
        <v>0</v>
      </c>
      <c r="E24" s="76">
        <f>VLOOKUP('Yr 7-8'!C24,'Scoring table'!$A$16:$B$26,2,TRUE)</f>
        <v>0</v>
      </c>
      <c r="F24" s="49"/>
      <c r="G24" s="49"/>
      <c r="H24" s="77">
        <f t="shared" si="1"/>
        <v>0</v>
      </c>
      <c r="I24" s="77">
        <f>VLOOKUP(G24,'Scoring table'!$E$16:$F$26,2,TRUE)</f>
        <v>0</v>
      </c>
      <c r="J24" s="48"/>
      <c r="K24" s="48"/>
      <c r="L24" s="76">
        <f t="shared" si="2"/>
        <v>0</v>
      </c>
      <c r="M24" s="76">
        <f>VLOOKUP(K24,'Scoring table'!$I$16:$J$26,2,TRUE)</f>
        <v>0</v>
      </c>
      <c r="N24" s="49"/>
      <c r="O24" s="49"/>
      <c r="P24" s="77">
        <f t="shared" si="3"/>
        <v>0</v>
      </c>
      <c r="Q24" s="20">
        <f>VLOOKUP(O24,'Scoring table'!$M$16:$N$26,2,TRUE)</f>
        <v>0</v>
      </c>
      <c r="R24" s="48"/>
      <c r="S24" s="48"/>
      <c r="T24" s="76">
        <f t="shared" si="4"/>
        <v>0</v>
      </c>
      <c r="U24" s="76">
        <f>VLOOKUP(S24,'Scoring table'!$Q$16:$R$26,2,TRUE)</f>
        <v>0</v>
      </c>
      <c r="V24" s="14">
        <f t="shared" si="5"/>
        <v>0</v>
      </c>
    </row>
    <row r="25" spans="1:22" ht="15.75" x14ac:dyDescent="0.25">
      <c r="A25" s="47"/>
      <c r="B25" s="48"/>
      <c r="C25" s="48"/>
      <c r="D25" s="76">
        <f t="shared" si="0"/>
        <v>0</v>
      </c>
      <c r="E25" s="76">
        <f>VLOOKUP('Yr 7-8'!C25,'Scoring table'!$A$16:$B$26,2,TRUE)</f>
        <v>0</v>
      </c>
      <c r="F25" s="49"/>
      <c r="G25" s="49"/>
      <c r="H25" s="77">
        <f t="shared" si="1"/>
        <v>0</v>
      </c>
      <c r="I25" s="77">
        <f>VLOOKUP(G25,'Scoring table'!$E$16:$F$26,2,TRUE)</f>
        <v>0</v>
      </c>
      <c r="J25" s="48"/>
      <c r="K25" s="48"/>
      <c r="L25" s="76">
        <f t="shared" si="2"/>
        <v>0</v>
      </c>
      <c r="M25" s="76">
        <f>VLOOKUP(K25,'Scoring table'!$I$16:$J$26,2,TRUE)</f>
        <v>0</v>
      </c>
      <c r="N25" s="49"/>
      <c r="O25" s="49"/>
      <c r="P25" s="77">
        <f t="shared" si="3"/>
        <v>0</v>
      </c>
      <c r="Q25" s="20">
        <f>VLOOKUP(O25,'Scoring table'!$M$16:$N$26,2,TRUE)</f>
        <v>0</v>
      </c>
      <c r="R25" s="48"/>
      <c r="S25" s="48"/>
      <c r="T25" s="76">
        <f t="shared" si="4"/>
        <v>0</v>
      </c>
      <c r="U25" s="76">
        <f>VLOOKUP(S25,'Scoring table'!$Q$16:$R$26,2,TRUE)</f>
        <v>0</v>
      </c>
      <c r="V25" s="14">
        <f t="shared" si="5"/>
        <v>0</v>
      </c>
    </row>
    <row r="26" spans="1:22" ht="15.75" x14ac:dyDescent="0.25">
      <c r="A26" s="47"/>
      <c r="B26" s="48"/>
      <c r="C26" s="48"/>
      <c r="D26" s="76">
        <f t="shared" si="0"/>
        <v>0</v>
      </c>
      <c r="E26" s="76">
        <f>VLOOKUP('Yr 7-8'!C26,'Scoring table'!$A$16:$B$26,2,TRUE)</f>
        <v>0</v>
      </c>
      <c r="F26" s="49"/>
      <c r="G26" s="49"/>
      <c r="H26" s="77">
        <f t="shared" si="1"/>
        <v>0</v>
      </c>
      <c r="I26" s="77">
        <f>VLOOKUP(G26,'Scoring table'!$E$16:$F$26,2,TRUE)</f>
        <v>0</v>
      </c>
      <c r="J26" s="48"/>
      <c r="K26" s="48"/>
      <c r="L26" s="76">
        <f t="shared" si="2"/>
        <v>0</v>
      </c>
      <c r="M26" s="76">
        <f>VLOOKUP(K26,'Scoring table'!$I$16:$J$26,2,TRUE)</f>
        <v>0</v>
      </c>
      <c r="N26" s="49"/>
      <c r="O26" s="49"/>
      <c r="P26" s="77">
        <f t="shared" si="3"/>
        <v>0</v>
      </c>
      <c r="Q26" s="20">
        <f>VLOOKUP(O26,'Scoring table'!$M$16:$N$26,2,TRUE)</f>
        <v>0</v>
      </c>
      <c r="R26" s="48"/>
      <c r="S26" s="48"/>
      <c r="T26" s="76">
        <f t="shared" si="4"/>
        <v>0</v>
      </c>
      <c r="U26" s="76">
        <f>VLOOKUP(S26,'Scoring table'!$Q$16:$R$26,2,TRUE)</f>
        <v>0</v>
      </c>
      <c r="V26" s="14">
        <f t="shared" si="5"/>
        <v>0</v>
      </c>
    </row>
    <row r="27" spans="1:22" ht="15.75" x14ac:dyDescent="0.25">
      <c r="A27" s="47"/>
      <c r="B27" s="48"/>
      <c r="C27" s="48"/>
      <c r="D27" s="76">
        <f t="shared" si="0"/>
        <v>0</v>
      </c>
      <c r="E27" s="76">
        <f>VLOOKUP('Yr 7-8'!C27,'Scoring table'!$A$16:$B$26,2,TRUE)</f>
        <v>0</v>
      </c>
      <c r="F27" s="49"/>
      <c r="G27" s="49"/>
      <c r="H27" s="77">
        <f t="shared" si="1"/>
        <v>0</v>
      </c>
      <c r="I27" s="77">
        <f>VLOOKUP(G27,'Scoring table'!$E$16:$F$26,2,TRUE)</f>
        <v>0</v>
      </c>
      <c r="J27" s="48"/>
      <c r="K27" s="48"/>
      <c r="L27" s="76">
        <f t="shared" si="2"/>
        <v>0</v>
      </c>
      <c r="M27" s="76">
        <f>VLOOKUP(K27,'Scoring table'!$I$16:$J$26,2,TRUE)</f>
        <v>0</v>
      </c>
      <c r="N27" s="49"/>
      <c r="O27" s="49"/>
      <c r="P27" s="77">
        <f t="shared" si="3"/>
        <v>0</v>
      </c>
      <c r="Q27" s="20">
        <f>VLOOKUP(O27,'Scoring table'!$M$16:$N$26,2,TRUE)</f>
        <v>0</v>
      </c>
      <c r="R27" s="48"/>
      <c r="S27" s="48"/>
      <c r="T27" s="76">
        <f t="shared" si="4"/>
        <v>0</v>
      </c>
      <c r="U27" s="76">
        <f>VLOOKUP(S27,'Scoring table'!$Q$16:$R$26,2,TRUE)</f>
        <v>0</v>
      </c>
      <c r="V27" s="14">
        <f t="shared" si="5"/>
        <v>0</v>
      </c>
    </row>
    <row r="28" spans="1:22" ht="15.75" x14ac:dyDescent="0.25">
      <c r="A28" s="47"/>
      <c r="B28" s="48"/>
      <c r="C28" s="48"/>
      <c r="D28" s="76">
        <f t="shared" si="0"/>
        <v>0</v>
      </c>
      <c r="E28" s="76">
        <f>VLOOKUP('Yr 7-8'!C28,'Scoring table'!$A$16:$B$26,2,TRUE)</f>
        <v>0</v>
      </c>
      <c r="F28" s="49"/>
      <c r="G28" s="49"/>
      <c r="H28" s="77">
        <f t="shared" si="1"/>
        <v>0</v>
      </c>
      <c r="I28" s="77">
        <f>VLOOKUP(G28,'Scoring table'!$E$16:$F$26,2,TRUE)</f>
        <v>0</v>
      </c>
      <c r="J28" s="48"/>
      <c r="K28" s="48"/>
      <c r="L28" s="76">
        <f t="shared" si="2"/>
        <v>0</v>
      </c>
      <c r="M28" s="76">
        <f>VLOOKUP(K28,'Scoring table'!$I$16:$J$26,2,TRUE)</f>
        <v>0</v>
      </c>
      <c r="N28" s="49"/>
      <c r="O28" s="49"/>
      <c r="P28" s="77">
        <f t="shared" si="3"/>
        <v>0</v>
      </c>
      <c r="Q28" s="20">
        <f>VLOOKUP(O28,'Scoring table'!$M$16:$N$26,2,TRUE)</f>
        <v>0</v>
      </c>
      <c r="R28" s="48"/>
      <c r="S28" s="48"/>
      <c r="T28" s="76">
        <f t="shared" si="4"/>
        <v>0</v>
      </c>
      <c r="U28" s="76">
        <f>VLOOKUP(S28,'Scoring table'!$Q$16:$R$26,2,TRUE)</f>
        <v>0</v>
      </c>
      <c r="V28" s="14">
        <f t="shared" si="5"/>
        <v>0</v>
      </c>
    </row>
    <row r="29" spans="1:22" ht="15.75" x14ac:dyDescent="0.25">
      <c r="A29" s="47"/>
      <c r="B29" s="48"/>
      <c r="C29" s="48"/>
      <c r="D29" s="76">
        <f t="shared" si="0"/>
        <v>0</v>
      </c>
      <c r="E29" s="76">
        <f>VLOOKUP('Yr 7-8'!C29,'Scoring table'!$A$16:$B$26,2,TRUE)</f>
        <v>0</v>
      </c>
      <c r="F29" s="49"/>
      <c r="G29" s="49"/>
      <c r="H29" s="77">
        <f t="shared" si="1"/>
        <v>0</v>
      </c>
      <c r="I29" s="77">
        <f>VLOOKUP(G29,'Scoring table'!$E$16:$F$26,2,TRUE)</f>
        <v>0</v>
      </c>
      <c r="J29" s="48"/>
      <c r="K29" s="48"/>
      <c r="L29" s="76">
        <f t="shared" si="2"/>
        <v>0</v>
      </c>
      <c r="M29" s="76">
        <f>VLOOKUP(K29,'Scoring table'!$I$16:$J$26,2,TRUE)</f>
        <v>0</v>
      </c>
      <c r="N29" s="49"/>
      <c r="O29" s="49"/>
      <c r="P29" s="77">
        <f t="shared" si="3"/>
        <v>0</v>
      </c>
      <c r="Q29" s="20">
        <f>VLOOKUP(O29,'Scoring table'!$M$16:$N$26,2,TRUE)</f>
        <v>0</v>
      </c>
      <c r="R29" s="48"/>
      <c r="S29" s="48"/>
      <c r="T29" s="76">
        <f t="shared" si="4"/>
        <v>0</v>
      </c>
      <c r="U29" s="76">
        <f>VLOOKUP(S29,'Scoring table'!$Q$16:$R$26,2,TRUE)</f>
        <v>0</v>
      </c>
      <c r="V29" s="14">
        <f t="shared" si="5"/>
        <v>0</v>
      </c>
    </row>
    <row r="30" spans="1:22" ht="15.75" x14ac:dyDescent="0.25">
      <c r="A30" s="47"/>
      <c r="B30" s="48"/>
      <c r="C30" s="48"/>
      <c r="D30" s="76">
        <f t="shared" si="0"/>
        <v>0</v>
      </c>
      <c r="E30" s="76">
        <f>VLOOKUP('Yr 7-8'!C30,'Scoring table'!$A$16:$B$26,2,TRUE)</f>
        <v>0</v>
      </c>
      <c r="F30" s="49"/>
      <c r="G30" s="49"/>
      <c r="H30" s="77">
        <f t="shared" si="1"/>
        <v>0</v>
      </c>
      <c r="I30" s="77">
        <f>VLOOKUP(G30,'Scoring table'!$E$16:$F$26,2,TRUE)</f>
        <v>0</v>
      </c>
      <c r="J30" s="48"/>
      <c r="K30" s="48"/>
      <c r="L30" s="76">
        <f t="shared" si="2"/>
        <v>0</v>
      </c>
      <c r="M30" s="76">
        <f>VLOOKUP(K30,'Scoring table'!$I$16:$J$26,2,TRUE)</f>
        <v>0</v>
      </c>
      <c r="N30" s="49"/>
      <c r="O30" s="49"/>
      <c r="P30" s="77">
        <f t="shared" si="3"/>
        <v>0</v>
      </c>
      <c r="Q30" s="20">
        <f>VLOOKUP(O30,'Scoring table'!$M$16:$N$26,2,TRUE)</f>
        <v>0</v>
      </c>
      <c r="R30" s="48"/>
      <c r="S30" s="48"/>
      <c r="T30" s="76">
        <f t="shared" si="4"/>
        <v>0</v>
      </c>
      <c r="U30" s="76">
        <f>VLOOKUP(S30,'Scoring table'!$Q$16:$R$26,2,TRUE)</f>
        <v>0</v>
      </c>
      <c r="V30" s="14">
        <f t="shared" si="5"/>
        <v>0</v>
      </c>
    </row>
    <row r="31" spans="1:22" ht="15.75" x14ac:dyDescent="0.25">
      <c r="A31" s="47"/>
      <c r="B31" s="48"/>
      <c r="C31" s="48"/>
      <c r="D31" s="76">
        <f t="shared" si="0"/>
        <v>0</v>
      </c>
      <c r="E31" s="76">
        <f>VLOOKUP('Yr 7-8'!C31,'Scoring table'!$A$16:$B$26,2,TRUE)</f>
        <v>0</v>
      </c>
      <c r="F31" s="49"/>
      <c r="G31" s="49"/>
      <c r="H31" s="77">
        <f t="shared" si="1"/>
        <v>0</v>
      </c>
      <c r="I31" s="77">
        <f>VLOOKUP(G31,'Scoring table'!$E$16:$F$26,2,TRUE)</f>
        <v>0</v>
      </c>
      <c r="J31" s="48"/>
      <c r="K31" s="48"/>
      <c r="L31" s="76">
        <f t="shared" si="2"/>
        <v>0</v>
      </c>
      <c r="M31" s="76">
        <f>VLOOKUP(K31,'Scoring table'!$I$16:$J$26,2,TRUE)</f>
        <v>0</v>
      </c>
      <c r="N31" s="49"/>
      <c r="O31" s="49"/>
      <c r="P31" s="77">
        <f t="shared" si="3"/>
        <v>0</v>
      </c>
      <c r="Q31" s="20">
        <f>VLOOKUP(O31,'Scoring table'!$M$16:$N$26,2,TRUE)</f>
        <v>0</v>
      </c>
      <c r="R31" s="48"/>
      <c r="S31" s="48"/>
      <c r="T31" s="76">
        <f t="shared" si="4"/>
        <v>0</v>
      </c>
      <c r="U31" s="76">
        <f>VLOOKUP(S31,'Scoring table'!$Q$16:$R$26,2,TRUE)</f>
        <v>0</v>
      </c>
      <c r="V31" s="14">
        <f t="shared" si="5"/>
        <v>0</v>
      </c>
    </row>
    <row r="32" spans="1:22" ht="15.75" x14ac:dyDescent="0.25">
      <c r="A32" s="47"/>
      <c r="B32" s="48"/>
      <c r="C32" s="48"/>
      <c r="D32" s="76">
        <f t="shared" si="0"/>
        <v>0</v>
      </c>
      <c r="E32" s="76">
        <f>VLOOKUP('Yr 7-8'!C32,'Scoring table'!$A$16:$B$26,2,TRUE)</f>
        <v>0</v>
      </c>
      <c r="F32" s="49"/>
      <c r="G32" s="49"/>
      <c r="H32" s="77">
        <f t="shared" si="1"/>
        <v>0</v>
      </c>
      <c r="I32" s="77">
        <f>VLOOKUP(G32,'Scoring table'!$E$16:$F$26,2,TRUE)</f>
        <v>0</v>
      </c>
      <c r="J32" s="48"/>
      <c r="K32" s="48"/>
      <c r="L32" s="76">
        <f t="shared" si="2"/>
        <v>0</v>
      </c>
      <c r="M32" s="76">
        <f>VLOOKUP(K32,'Scoring table'!$I$16:$J$26,2,TRUE)</f>
        <v>0</v>
      </c>
      <c r="N32" s="49"/>
      <c r="O32" s="49"/>
      <c r="P32" s="77">
        <f t="shared" si="3"/>
        <v>0</v>
      </c>
      <c r="Q32" s="20">
        <f>VLOOKUP(O32,'Scoring table'!$M$16:$N$26,2,TRUE)</f>
        <v>0</v>
      </c>
      <c r="R32" s="48"/>
      <c r="S32" s="48"/>
      <c r="T32" s="76">
        <f t="shared" si="4"/>
        <v>0</v>
      </c>
      <c r="U32" s="76">
        <f>VLOOKUP(S32,'Scoring table'!$Q$16:$R$26,2,TRUE)</f>
        <v>0</v>
      </c>
      <c r="V32" s="14">
        <f t="shared" si="5"/>
        <v>0</v>
      </c>
    </row>
    <row r="33" spans="1:22" ht="15.75" x14ac:dyDescent="0.25">
      <c r="A33" s="47"/>
      <c r="B33" s="48"/>
      <c r="C33" s="48"/>
      <c r="D33" s="76">
        <f t="shared" si="0"/>
        <v>0</v>
      </c>
      <c r="E33" s="76">
        <f>VLOOKUP('Yr 7-8'!C33,'Scoring table'!$A$16:$B$26,2,TRUE)</f>
        <v>0</v>
      </c>
      <c r="F33" s="49"/>
      <c r="G33" s="49"/>
      <c r="H33" s="77">
        <f t="shared" si="1"/>
        <v>0</v>
      </c>
      <c r="I33" s="77">
        <f>VLOOKUP(G33,'Scoring table'!$E$16:$F$26,2,TRUE)</f>
        <v>0</v>
      </c>
      <c r="J33" s="48"/>
      <c r="K33" s="48"/>
      <c r="L33" s="76">
        <f t="shared" si="2"/>
        <v>0</v>
      </c>
      <c r="M33" s="76">
        <f>VLOOKUP(K33,'Scoring table'!$I$16:$J$26,2,TRUE)</f>
        <v>0</v>
      </c>
      <c r="N33" s="49"/>
      <c r="O33" s="49"/>
      <c r="P33" s="77">
        <f t="shared" si="3"/>
        <v>0</v>
      </c>
      <c r="Q33" s="20">
        <f>VLOOKUP(O33,'Scoring table'!$M$16:$N$26,2,TRUE)</f>
        <v>0</v>
      </c>
      <c r="R33" s="48"/>
      <c r="S33" s="48"/>
      <c r="T33" s="76">
        <f t="shared" si="4"/>
        <v>0</v>
      </c>
      <c r="U33" s="76">
        <f>VLOOKUP(S33,'Scoring table'!$Q$16:$R$26,2,TRUE)</f>
        <v>0</v>
      </c>
      <c r="V33" s="14">
        <f t="shared" si="5"/>
        <v>0</v>
      </c>
    </row>
    <row r="34" spans="1:22" ht="15.75" x14ac:dyDescent="0.25">
      <c r="A34" s="47"/>
      <c r="B34" s="48"/>
      <c r="C34" s="48"/>
      <c r="D34" s="76">
        <f t="shared" si="0"/>
        <v>0</v>
      </c>
      <c r="E34" s="76">
        <f>VLOOKUP('Yr 7-8'!C34,'Scoring table'!$A$16:$B$26,2,TRUE)</f>
        <v>0</v>
      </c>
      <c r="F34" s="49"/>
      <c r="G34" s="49"/>
      <c r="H34" s="77">
        <f t="shared" si="1"/>
        <v>0</v>
      </c>
      <c r="I34" s="77">
        <f>VLOOKUP(G34,'Scoring table'!$E$16:$F$26,2,TRUE)</f>
        <v>0</v>
      </c>
      <c r="J34" s="48"/>
      <c r="K34" s="48"/>
      <c r="L34" s="76">
        <f t="shared" si="2"/>
        <v>0</v>
      </c>
      <c r="M34" s="76">
        <f>VLOOKUP(K34,'Scoring table'!$I$16:$J$26,2,TRUE)</f>
        <v>0</v>
      </c>
      <c r="N34" s="49"/>
      <c r="O34" s="49"/>
      <c r="P34" s="77">
        <f t="shared" si="3"/>
        <v>0</v>
      </c>
      <c r="Q34" s="20">
        <f>VLOOKUP(O34,'Scoring table'!$M$16:$N$26,2,TRUE)</f>
        <v>0</v>
      </c>
      <c r="R34" s="48"/>
      <c r="S34" s="48"/>
      <c r="T34" s="76">
        <f t="shared" si="4"/>
        <v>0</v>
      </c>
      <c r="U34" s="76">
        <f>VLOOKUP(S34,'Scoring table'!$Q$16:$R$26,2,TRUE)</f>
        <v>0</v>
      </c>
      <c r="V34" s="14">
        <f t="shared" si="5"/>
        <v>0</v>
      </c>
    </row>
    <row r="35" spans="1:22" ht="15.75" x14ac:dyDescent="0.25">
      <c r="A35" s="47"/>
      <c r="B35" s="48"/>
      <c r="C35" s="48"/>
      <c r="D35" s="76">
        <f t="shared" si="0"/>
        <v>0</v>
      </c>
      <c r="E35" s="76">
        <f>VLOOKUP('Yr 7-8'!C35,'Scoring table'!$A$16:$B$26,2,TRUE)</f>
        <v>0</v>
      </c>
      <c r="F35" s="49"/>
      <c r="G35" s="49"/>
      <c r="H35" s="77">
        <f t="shared" si="1"/>
        <v>0</v>
      </c>
      <c r="I35" s="77">
        <f>VLOOKUP(G35,'Scoring table'!$E$16:$F$26,2,TRUE)</f>
        <v>0</v>
      </c>
      <c r="J35" s="48"/>
      <c r="K35" s="48"/>
      <c r="L35" s="76">
        <f t="shared" si="2"/>
        <v>0</v>
      </c>
      <c r="M35" s="76">
        <f>VLOOKUP(K35,'Scoring table'!$I$16:$J$26,2,TRUE)</f>
        <v>0</v>
      </c>
      <c r="N35" s="49"/>
      <c r="O35" s="49"/>
      <c r="P35" s="77">
        <f t="shared" si="3"/>
        <v>0</v>
      </c>
      <c r="Q35" s="20">
        <f>VLOOKUP(O35,'Scoring table'!$M$16:$N$26,2,TRUE)</f>
        <v>0</v>
      </c>
      <c r="R35" s="48"/>
      <c r="S35" s="48"/>
      <c r="T35" s="76">
        <f t="shared" si="4"/>
        <v>0</v>
      </c>
      <c r="U35" s="76">
        <f>VLOOKUP(S35,'Scoring table'!$Q$16:$R$26,2,TRUE)</f>
        <v>0</v>
      </c>
      <c r="V35" s="14">
        <f t="shared" si="5"/>
        <v>0</v>
      </c>
    </row>
    <row r="36" spans="1:22" ht="15.75" x14ac:dyDescent="0.25">
      <c r="A36" s="47"/>
      <c r="B36" s="48"/>
      <c r="C36" s="48"/>
      <c r="D36" s="76">
        <f t="shared" si="0"/>
        <v>0</v>
      </c>
      <c r="E36" s="76">
        <f>VLOOKUP('Yr 7-8'!C36,'Scoring table'!$A$16:$B$26,2,TRUE)</f>
        <v>0</v>
      </c>
      <c r="F36" s="49"/>
      <c r="G36" s="49"/>
      <c r="H36" s="77">
        <f t="shared" si="1"/>
        <v>0</v>
      </c>
      <c r="I36" s="77">
        <f>VLOOKUP(G36,'Scoring table'!$E$16:$F$26,2,TRUE)</f>
        <v>0</v>
      </c>
      <c r="J36" s="48"/>
      <c r="K36" s="48"/>
      <c r="L36" s="76">
        <f t="shared" si="2"/>
        <v>0</v>
      </c>
      <c r="M36" s="76">
        <f>VLOOKUP(K36,'Scoring table'!$I$16:$J$26,2,TRUE)</f>
        <v>0</v>
      </c>
      <c r="N36" s="49"/>
      <c r="O36" s="49"/>
      <c r="P36" s="77">
        <f t="shared" si="3"/>
        <v>0</v>
      </c>
      <c r="Q36" s="20">
        <f>VLOOKUP(O36,'Scoring table'!$M$16:$N$26,2,TRUE)</f>
        <v>0</v>
      </c>
      <c r="R36" s="48"/>
      <c r="S36" s="48"/>
      <c r="T36" s="76">
        <f t="shared" si="4"/>
        <v>0</v>
      </c>
      <c r="U36" s="76">
        <f>VLOOKUP(S36,'Scoring table'!$Q$16:$R$26,2,TRUE)</f>
        <v>0</v>
      </c>
      <c r="V36" s="14">
        <f t="shared" si="5"/>
        <v>0</v>
      </c>
    </row>
    <row r="37" spans="1:22" ht="15.75" x14ac:dyDescent="0.25">
      <c r="A37" s="47"/>
      <c r="B37" s="48"/>
      <c r="C37" s="48"/>
      <c r="D37" s="76">
        <f t="shared" si="0"/>
        <v>0</v>
      </c>
      <c r="E37" s="76">
        <f>VLOOKUP('Yr 7-8'!C37,'Scoring table'!$A$16:$B$26,2,TRUE)</f>
        <v>0</v>
      </c>
      <c r="F37" s="49"/>
      <c r="G37" s="49"/>
      <c r="H37" s="77">
        <f t="shared" si="1"/>
        <v>0</v>
      </c>
      <c r="I37" s="77">
        <f>VLOOKUP(G37,'Scoring table'!$E$16:$F$26,2,TRUE)</f>
        <v>0</v>
      </c>
      <c r="J37" s="48"/>
      <c r="K37" s="48"/>
      <c r="L37" s="76">
        <f t="shared" si="2"/>
        <v>0</v>
      </c>
      <c r="M37" s="76">
        <f>VLOOKUP(K37,'Scoring table'!$I$16:$J$26,2,TRUE)</f>
        <v>0</v>
      </c>
      <c r="N37" s="49"/>
      <c r="O37" s="49"/>
      <c r="P37" s="77">
        <f t="shared" si="3"/>
        <v>0</v>
      </c>
      <c r="Q37" s="20">
        <f>VLOOKUP(O37,'Scoring table'!$M$16:$N$26,2,TRUE)</f>
        <v>0</v>
      </c>
      <c r="R37" s="48"/>
      <c r="S37" s="48"/>
      <c r="T37" s="76">
        <f t="shared" si="4"/>
        <v>0</v>
      </c>
      <c r="U37" s="76">
        <f>VLOOKUP(S37,'Scoring table'!$Q$16:$R$26,2,TRUE)</f>
        <v>0</v>
      </c>
      <c r="V37" s="14">
        <f t="shared" si="5"/>
        <v>0</v>
      </c>
    </row>
    <row r="38" spans="1:22" ht="15.75" x14ac:dyDescent="0.25">
      <c r="A38" s="47"/>
      <c r="B38" s="48"/>
      <c r="C38" s="48"/>
      <c r="D38" s="76">
        <f t="shared" si="0"/>
        <v>0</v>
      </c>
      <c r="E38" s="76">
        <f>VLOOKUP('Yr 7-8'!C38,'Scoring table'!$A$16:$B$26,2,TRUE)</f>
        <v>0</v>
      </c>
      <c r="F38" s="49"/>
      <c r="G38" s="49"/>
      <c r="H38" s="77">
        <f t="shared" si="1"/>
        <v>0</v>
      </c>
      <c r="I38" s="77">
        <f>VLOOKUP(G38,'Scoring table'!$E$16:$F$26,2,TRUE)</f>
        <v>0</v>
      </c>
      <c r="J38" s="48"/>
      <c r="K38" s="48"/>
      <c r="L38" s="76">
        <f t="shared" si="2"/>
        <v>0</v>
      </c>
      <c r="M38" s="76">
        <f>VLOOKUP(K38,'Scoring table'!$I$16:$J$26,2,TRUE)</f>
        <v>0</v>
      </c>
      <c r="N38" s="49"/>
      <c r="O38" s="49"/>
      <c r="P38" s="77">
        <f t="shared" si="3"/>
        <v>0</v>
      </c>
      <c r="Q38" s="20">
        <f>VLOOKUP(O38,'Scoring table'!$M$16:$N$26,2,TRUE)</f>
        <v>0</v>
      </c>
      <c r="R38" s="48"/>
      <c r="S38" s="48"/>
      <c r="T38" s="76">
        <f t="shared" si="4"/>
        <v>0</v>
      </c>
      <c r="U38" s="76">
        <f>VLOOKUP(S38,'Scoring table'!$Q$16:$R$26,2,TRUE)</f>
        <v>0</v>
      </c>
      <c r="V38" s="14">
        <f t="shared" si="5"/>
        <v>0</v>
      </c>
    </row>
    <row r="39" spans="1:22" ht="15.75" x14ac:dyDescent="0.25">
      <c r="A39" s="47"/>
      <c r="B39" s="48"/>
      <c r="C39" s="48"/>
      <c r="D39" s="76">
        <f t="shared" si="0"/>
        <v>0</v>
      </c>
      <c r="E39" s="76">
        <f>VLOOKUP('Yr 7-8'!C39,'Scoring table'!$A$16:$B$26,2,TRUE)</f>
        <v>0</v>
      </c>
      <c r="F39" s="49"/>
      <c r="G39" s="49"/>
      <c r="H39" s="77">
        <f t="shared" si="1"/>
        <v>0</v>
      </c>
      <c r="I39" s="77">
        <f>VLOOKUP(G39,'Scoring table'!$E$16:$F$26,2,TRUE)</f>
        <v>0</v>
      </c>
      <c r="J39" s="48"/>
      <c r="K39" s="48"/>
      <c r="L39" s="76">
        <f t="shared" si="2"/>
        <v>0</v>
      </c>
      <c r="M39" s="76">
        <f>VLOOKUP(K39,'Scoring table'!$I$16:$J$26,2,TRUE)</f>
        <v>0</v>
      </c>
      <c r="N39" s="49"/>
      <c r="O39" s="49"/>
      <c r="P39" s="77">
        <f t="shared" si="3"/>
        <v>0</v>
      </c>
      <c r="Q39" s="20">
        <f>VLOOKUP(O39,'Scoring table'!$M$16:$N$26,2,TRUE)</f>
        <v>0</v>
      </c>
      <c r="R39" s="48"/>
      <c r="S39" s="48"/>
      <c r="T39" s="76">
        <f t="shared" si="4"/>
        <v>0</v>
      </c>
      <c r="U39" s="76">
        <f>VLOOKUP(S39,'Scoring table'!$Q$16:$R$26,2,TRUE)</f>
        <v>0</v>
      </c>
      <c r="V39" s="14">
        <f t="shared" si="5"/>
        <v>0</v>
      </c>
    </row>
    <row r="40" spans="1:22" ht="15.75" x14ac:dyDescent="0.25">
      <c r="A40" s="47"/>
      <c r="B40" s="48"/>
      <c r="C40" s="48"/>
      <c r="D40" s="76">
        <f t="shared" si="0"/>
        <v>0</v>
      </c>
      <c r="E40" s="76">
        <f>VLOOKUP('Yr 7-8'!C40,'Scoring table'!$A$16:$B$26,2,TRUE)</f>
        <v>0</v>
      </c>
      <c r="F40" s="49"/>
      <c r="G40" s="49"/>
      <c r="H40" s="77">
        <f t="shared" si="1"/>
        <v>0</v>
      </c>
      <c r="I40" s="77">
        <f>VLOOKUP(G40,'Scoring table'!$E$16:$F$26,2,TRUE)</f>
        <v>0</v>
      </c>
      <c r="J40" s="48"/>
      <c r="K40" s="48"/>
      <c r="L40" s="76">
        <f t="shared" si="2"/>
        <v>0</v>
      </c>
      <c r="M40" s="76">
        <f>VLOOKUP(K40,'Scoring table'!$I$16:$J$26,2,TRUE)</f>
        <v>0</v>
      </c>
      <c r="N40" s="49"/>
      <c r="O40" s="49"/>
      <c r="P40" s="77">
        <f t="shared" si="3"/>
        <v>0</v>
      </c>
      <c r="Q40" s="20">
        <f>VLOOKUP(O40,'Scoring table'!$M$16:$N$26,2,TRUE)</f>
        <v>0</v>
      </c>
      <c r="R40" s="48"/>
      <c r="S40" s="48"/>
      <c r="T40" s="76">
        <f t="shared" si="4"/>
        <v>0</v>
      </c>
      <c r="U40" s="76">
        <f>VLOOKUP(S40,'Scoring table'!$Q$16:$R$26,2,TRUE)</f>
        <v>0</v>
      </c>
      <c r="V40" s="14">
        <f t="shared" si="5"/>
        <v>0</v>
      </c>
    </row>
    <row r="41" spans="1:22" ht="15.75" x14ac:dyDescent="0.25">
      <c r="A41" s="47"/>
      <c r="B41" s="48"/>
      <c r="C41" s="48"/>
      <c r="D41" s="76">
        <f t="shared" si="0"/>
        <v>0</v>
      </c>
      <c r="E41" s="76">
        <f>VLOOKUP('Yr 7-8'!C41,'Scoring table'!$A$16:$B$26,2,TRUE)</f>
        <v>0</v>
      </c>
      <c r="F41" s="49"/>
      <c r="G41" s="49"/>
      <c r="H41" s="77">
        <f t="shared" si="1"/>
        <v>0</v>
      </c>
      <c r="I41" s="77">
        <f>VLOOKUP(G41,'Scoring table'!$E$16:$F$26,2,TRUE)</f>
        <v>0</v>
      </c>
      <c r="J41" s="48"/>
      <c r="K41" s="48"/>
      <c r="L41" s="76">
        <f t="shared" si="2"/>
        <v>0</v>
      </c>
      <c r="M41" s="76">
        <f>VLOOKUP(K41,'Scoring table'!$I$16:$J$26,2,TRUE)</f>
        <v>0</v>
      </c>
      <c r="N41" s="49"/>
      <c r="O41" s="49"/>
      <c r="P41" s="77">
        <f t="shared" si="3"/>
        <v>0</v>
      </c>
      <c r="Q41" s="20">
        <f>VLOOKUP(O41,'Scoring table'!$M$16:$N$26,2,TRUE)</f>
        <v>0</v>
      </c>
      <c r="R41" s="48"/>
      <c r="S41" s="48"/>
      <c r="T41" s="76">
        <f t="shared" si="4"/>
        <v>0</v>
      </c>
      <c r="U41" s="76">
        <f>VLOOKUP(S41,'Scoring table'!$Q$16:$R$26,2,TRUE)</f>
        <v>0</v>
      </c>
      <c r="V41" s="14">
        <f t="shared" si="5"/>
        <v>0</v>
      </c>
    </row>
    <row r="42" spans="1:22" ht="15.75" x14ac:dyDescent="0.25">
      <c r="A42" s="47"/>
      <c r="B42" s="48"/>
      <c r="C42" s="48"/>
      <c r="D42" s="76">
        <f t="shared" si="0"/>
        <v>0</v>
      </c>
      <c r="E42" s="76">
        <f>VLOOKUP('Yr 7-8'!C42,'Scoring table'!$A$16:$B$26,2,TRUE)</f>
        <v>0</v>
      </c>
      <c r="F42" s="49"/>
      <c r="G42" s="49"/>
      <c r="H42" s="77">
        <f t="shared" si="1"/>
        <v>0</v>
      </c>
      <c r="I42" s="77">
        <f>VLOOKUP(G42,'Scoring table'!$E$16:$F$26,2,TRUE)</f>
        <v>0</v>
      </c>
      <c r="J42" s="48"/>
      <c r="K42" s="48"/>
      <c r="L42" s="76">
        <f t="shared" si="2"/>
        <v>0</v>
      </c>
      <c r="M42" s="76">
        <f>VLOOKUP(K42,'Scoring table'!$I$16:$J$26,2,TRUE)</f>
        <v>0</v>
      </c>
      <c r="N42" s="49"/>
      <c r="O42" s="49"/>
      <c r="P42" s="77">
        <f t="shared" si="3"/>
        <v>0</v>
      </c>
      <c r="Q42" s="20">
        <f>VLOOKUP(O42,'Scoring table'!$M$16:$N$26,2,TRUE)</f>
        <v>0</v>
      </c>
      <c r="R42" s="48"/>
      <c r="S42" s="48"/>
      <c r="T42" s="76">
        <f t="shared" si="4"/>
        <v>0</v>
      </c>
      <c r="U42" s="76">
        <f>VLOOKUP(S42,'Scoring table'!$Q$16:$R$26,2,TRUE)</f>
        <v>0</v>
      </c>
      <c r="V42" s="14">
        <f t="shared" si="5"/>
        <v>0</v>
      </c>
    </row>
    <row r="43" spans="1:22" ht="15.75" x14ac:dyDescent="0.25">
      <c r="A43" s="47"/>
      <c r="B43" s="48"/>
      <c r="C43" s="48"/>
      <c r="D43" s="76">
        <f t="shared" si="0"/>
        <v>0</v>
      </c>
      <c r="E43" s="76">
        <f>VLOOKUP('Yr 7-8'!C43,'Scoring table'!$A$16:$B$26,2,TRUE)</f>
        <v>0</v>
      </c>
      <c r="F43" s="49"/>
      <c r="G43" s="49"/>
      <c r="H43" s="77">
        <f t="shared" si="1"/>
        <v>0</v>
      </c>
      <c r="I43" s="77">
        <f>VLOOKUP(G43,'Scoring table'!$E$16:$F$26,2,TRUE)</f>
        <v>0</v>
      </c>
      <c r="J43" s="48"/>
      <c r="K43" s="48"/>
      <c r="L43" s="76">
        <f t="shared" si="2"/>
        <v>0</v>
      </c>
      <c r="M43" s="76">
        <f>VLOOKUP(K43,'Scoring table'!$I$16:$J$26,2,TRUE)</f>
        <v>0</v>
      </c>
      <c r="N43" s="49"/>
      <c r="O43" s="49"/>
      <c r="P43" s="77">
        <f t="shared" si="3"/>
        <v>0</v>
      </c>
      <c r="Q43" s="20">
        <f>VLOOKUP(O43,'Scoring table'!$M$16:$N$26,2,TRUE)</f>
        <v>0</v>
      </c>
      <c r="R43" s="48"/>
      <c r="S43" s="48"/>
      <c r="T43" s="76">
        <f t="shared" si="4"/>
        <v>0</v>
      </c>
      <c r="U43" s="76">
        <f>VLOOKUP(S43,'Scoring table'!$Q$16:$R$26,2,TRUE)</f>
        <v>0</v>
      </c>
      <c r="V43" s="14">
        <f t="shared" si="5"/>
        <v>0</v>
      </c>
    </row>
    <row r="44" spans="1:22" ht="15.75" x14ac:dyDescent="0.25">
      <c r="A44" s="47"/>
      <c r="B44" s="48"/>
      <c r="C44" s="48"/>
      <c r="D44" s="76">
        <f t="shared" si="0"/>
        <v>0</v>
      </c>
      <c r="E44" s="76">
        <f>VLOOKUP('Yr 7-8'!C44,'Scoring table'!$A$16:$B$26,2,TRUE)</f>
        <v>0</v>
      </c>
      <c r="F44" s="49"/>
      <c r="G44" s="49"/>
      <c r="H44" s="77">
        <f t="shared" si="1"/>
        <v>0</v>
      </c>
      <c r="I44" s="77">
        <f>VLOOKUP(G44,'Scoring table'!$E$16:$F$26,2,TRUE)</f>
        <v>0</v>
      </c>
      <c r="J44" s="48"/>
      <c r="K44" s="48"/>
      <c r="L44" s="76">
        <f t="shared" si="2"/>
        <v>0</v>
      </c>
      <c r="M44" s="76">
        <f>VLOOKUP(K44,'Scoring table'!$I$16:$J$26,2,TRUE)</f>
        <v>0</v>
      </c>
      <c r="N44" s="49"/>
      <c r="O44" s="49"/>
      <c r="P44" s="77">
        <f t="shared" si="3"/>
        <v>0</v>
      </c>
      <c r="Q44" s="20">
        <f>VLOOKUP(O44,'Scoring table'!$M$16:$N$26,2,TRUE)</f>
        <v>0</v>
      </c>
      <c r="R44" s="48"/>
      <c r="S44" s="48"/>
      <c r="T44" s="76">
        <f t="shared" si="4"/>
        <v>0</v>
      </c>
      <c r="U44" s="76">
        <f>VLOOKUP(S44,'Scoring table'!$Q$16:$R$26,2,TRUE)</f>
        <v>0</v>
      </c>
      <c r="V44" s="14">
        <f t="shared" si="5"/>
        <v>0</v>
      </c>
    </row>
    <row r="45" spans="1:22" ht="15.75" x14ac:dyDescent="0.25">
      <c r="A45" s="47"/>
      <c r="B45" s="48"/>
      <c r="C45" s="48"/>
      <c r="D45" s="76">
        <f t="shared" si="0"/>
        <v>0</v>
      </c>
      <c r="E45" s="76">
        <f>VLOOKUP('Yr 7-8'!C45,'Scoring table'!$A$16:$B$26,2,TRUE)</f>
        <v>0</v>
      </c>
      <c r="F45" s="49"/>
      <c r="G45" s="49"/>
      <c r="H45" s="77">
        <f t="shared" si="1"/>
        <v>0</v>
      </c>
      <c r="I45" s="77">
        <f>VLOOKUP(G45,'Scoring table'!$E$16:$F$26,2,TRUE)</f>
        <v>0</v>
      </c>
      <c r="J45" s="48"/>
      <c r="K45" s="48"/>
      <c r="L45" s="76">
        <f t="shared" si="2"/>
        <v>0</v>
      </c>
      <c r="M45" s="76">
        <f>VLOOKUP(K45,'Scoring table'!$I$16:$J$26,2,TRUE)</f>
        <v>0</v>
      </c>
      <c r="N45" s="49"/>
      <c r="O45" s="49"/>
      <c r="P45" s="77">
        <f t="shared" si="3"/>
        <v>0</v>
      </c>
      <c r="Q45" s="20">
        <f>VLOOKUP(O45,'Scoring table'!$M$16:$N$26,2,TRUE)</f>
        <v>0</v>
      </c>
      <c r="R45" s="48"/>
      <c r="S45" s="48"/>
      <c r="T45" s="76">
        <f t="shared" si="4"/>
        <v>0</v>
      </c>
      <c r="U45" s="76">
        <f>VLOOKUP(S45,'Scoring table'!$Q$16:$R$26,2,TRUE)</f>
        <v>0</v>
      </c>
      <c r="V45" s="14">
        <f t="shared" si="5"/>
        <v>0</v>
      </c>
    </row>
    <row r="47" spans="1:22" x14ac:dyDescent="0.25">
      <c r="A47" s="12" t="s">
        <v>21</v>
      </c>
      <c r="B47" s="27">
        <f>COUNTIF(V11:V45, "&gt;0")</f>
        <v>0</v>
      </c>
    </row>
    <row r="48" spans="1:22" x14ac:dyDescent="0.25">
      <c r="A48" s="12" t="s">
        <v>22</v>
      </c>
      <c r="B48" s="27">
        <f>SUM(V11:V45)</f>
        <v>0</v>
      </c>
    </row>
    <row r="49" spans="1:2" x14ac:dyDescent="0.25">
      <c r="A49" s="12" t="s">
        <v>23</v>
      </c>
      <c r="B49" s="27" t="e">
        <f>B48/B47</f>
        <v>#DIV/0!</v>
      </c>
    </row>
  </sheetData>
  <sheetProtection password="CFC7" sheet="1" objects="1" scenarios="1"/>
  <mergeCells count="10">
    <mergeCell ref="B5:E5"/>
    <mergeCell ref="F5:I5"/>
    <mergeCell ref="J5:M5"/>
    <mergeCell ref="N5:Q5"/>
    <mergeCell ref="R5:U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2" max="2" width="9.5703125" customWidth="1"/>
    <col min="3" max="3" width="8.42578125" customWidth="1"/>
    <col min="4" max="4" width="9.85546875" customWidth="1"/>
    <col min="5" max="5" width="8.7109375" customWidth="1"/>
    <col min="6" max="6" width="9.5703125" customWidth="1"/>
    <col min="7" max="8" width="9.42578125" customWidth="1"/>
    <col min="9" max="9" width="7.7109375" customWidth="1"/>
    <col min="10" max="10" width="9" customWidth="1"/>
    <col min="11" max="11" width="8.140625" customWidth="1"/>
    <col min="12" max="12" width="9.85546875" customWidth="1"/>
    <col min="13" max="13" width="8.28515625" customWidth="1"/>
    <col min="14" max="14" width="8.5703125" customWidth="1"/>
    <col min="15" max="15" width="8" customWidth="1"/>
    <col min="16" max="16" width="9.7109375" customWidth="1"/>
    <col min="17" max="17" width="8" customWidth="1"/>
    <col min="18" max="18" width="8.28515625" customWidth="1"/>
    <col min="19" max="19" width="8" customWidth="1"/>
    <col min="20" max="20" width="9.5703125" customWidth="1"/>
    <col min="21" max="21" width="8" customWidth="1"/>
    <col min="22" max="22" width="15.7109375" customWidth="1"/>
  </cols>
  <sheetData>
    <row r="1" spans="1:22" ht="33.75" x14ac:dyDescent="0.5">
      <c r="A1" s="2" t="s">
        <v>0</v>
      </c>
    </row>
    <row r="2" spans="1:22" ht="21" x14ac:dyDescent="0.35">
      <c r="A2" s="162" t="s">
        <v>24</v>
      </c>
    </row>
    <row r="3" spans="1:22" ht="22.5" customHeight="1" x14ac:dyDescent="0.35">
      <c r="A3" s="1"/>
    </row>
    <row r="4" spans="1:22" ht="15.75" x14ac:dyDescent="0.25">
      <c r="A4" s="13" t="s">
        <v>2</v>
      </c>
      <c r="B4" s="81" t="s">
        <v>3</v>
      </c>
      <c r="C4" s="81"/>
      <c r="D4" s="81"/>
      <c r="E4" s="81"/>
      <c r="F4" s="82" t="s">
        <v>4</v>
      </c>
      <c r="G4" s="82"/>
      <c r="H4" s="82"/>
      <c r="I4" s="82"/>
      <c r="J4" s="81" t="s">
        <v>5</v>
      </c>
      <c r="K4" s="81"/>
      <c r="L4" s="81"/>
      <c r="M4" s="81"/>
      <c r="N4" s="82" t="s">
        <v>6</v>
      </c>
      <c r="O4" s="82"/>
      <c r="P4" s="82"/>
      <c r="Q4" s="82"/>
      <c r="R4" s="81" t="s">
        <v>7</v>
      </c>
      <c r="S4" s="81"/>
      <c r="T4" s="81"/>
      <c r="U4" s="81"/>
      <c r="V4" s="14" t="s">
        <v>8</v>
      </c>
    </row>
    <row r="5" spans="1:22" ht="15.75" x14ac:dyDescent="0.25">
      <c r="A5" s="17"/>
      <c r="B5" s="81" t="s">
        <v>9</v>
      </c>
      <c r="C5" s="81"/>
      <c r="D5" s="81"/>
      <c r="E5" s="81"/>
      <c r="F5" s="82" t="s">
        <v>10</v>
      </c>
      <c r="G5" s="82"/>
      <c r="H5" s="82"/>
      <c r="I5" s="82"/>
      <c r="J5" s="81" t="s">
        <v>11</v>
      </c>
      <c r="K5" s="81"/>
      <c r="L5" s="81"/>
      <c r="M5" s="81"/>
      <c r="N5" s="82" t="s">
        <v>12</v>
      </c>
      <c r="O5" s="82"/>
      <c r="P5" s="82"/>
      <c r="Q5" s="82"/>
      <c r="R5" s="81" t="s">
        <v>13</v>
      </c>
      <c r="S5" s="81"/>
      <c r="T5" s="81"/>
      <c r="U5" s="81"/>
      <c r="V5" s="18"/>
    </row>
    <row r="6" spans="1:22" ht="15.75" x14ac:dyDescent="0.25">
      <c r="A6" s="17"/>
      <c r="B6" s="76" t="s">
        <v>14</v>
      </c>
      <c r="C6" s="76" t="s">
        <v>15</v>
      </c>
      <c r="D6" s="76" t="s">
        <v>16</v>
      </c>
      <c r="E6" s="76" t="s">
        <v>17</v>
      </c>
      <c r="F6" s="77" t="s">
        <v>14</v>
      </c>
      <c r="G6" s="77" t="s">
        <v>15</v>
      </c>
      <c r="H6" s="77" t="s">
        <v>16</v>
      </c>
      <c r="I6" s="77" t="s">
        <v>17</v>
      </c>
      <c r="J6" s="76" t="s">
        <v>14</v>
      </c>
      <c r="K6" s="76" t="s">
        <v>15</v>
      </c>
      <c r="L6" s="76" t="s">
        <v>16</v>
      </c>
      <c r="M6" s="76" t="s">
        <v>17</v>
      </c>
      <c r="N6" s="77" t="s">
        <v>14</v>
      </c>
      <c r="O6" s="77" t="s">
        <v>15</v>
      </c>
      <c r="P6" s="77" t="s">
        <v>16</v>
      </c>
      <c r="Q6" s="77" t="s">
        <v>17</v>
      </c>
      <c r="R6" s="76" t="s">
        <v>14</v>
      </c>
      <c r="S6" s="76" t="s">
        <v>15</v>
      </c>
      <c r="T6" s="76" t="s">
        <v>16</v>
      </c>
      <c r="U6" s="76" t="s">
        <v>17</v>
      </c>
      <c r="V6" s="18"/>
    </row>
    <row r="7" spans="1:22" ht="15.75" x14ac:dyDescent="0.25">
      <c r="A7" s="17"/>
      <c r="B7" s="15"/>
      <c r="C7" s="15"/>
      <c r="D7" s="15"/>
      <c r="E7" s="15"/>
      <c r="F7" s="16"/>
      <c r="G7" s="16"/>
      <c r="H7" s="16"/>
      <c r="I7" s="16"/>
      <c r="J7" s="15"/>
      <c r="K7" s="15"/>
      <c r="L7" s="15"/>
      <c r="M7" s="15"/>
      <c r="N7" s="16"/>
      <c r="O7" s="16"/>
      <c r="P7" s="16"/>
      <c r="Q7" s="16"/>
      <c r="R7" s="15"/>
      <c r="S7" s="15"/>
      <c r="T7" s="15"/>
      <c r="U7" s="15"/>
      <c r="V7" s="18"/>
    </row>
    <row r="8" spans="1:22" ht="15.75" x14ac:dyDescent="0.25">
      <c r="A8" s="50" t="s">
        <v>18</v>
      </c>
      <c r="B8" s="51">
        <v>33</v>
      </c>
      <c r="C8" s="51">
        <v>38</v>
      </c>
      <c r="D8" s="51">
        <f>C8-B8</f>
        <v>5</v>
      </c>
      <c r="E8" s="51">
        <f>VLOOKUP(C8,'Scoring table'!$C$16:$D$26,2,TRUE)</f>
        <v>2</v>
      </c>
      <c r="F8" s="52">
        <v>3</v>
      </c>
      <c r="G8" s="52">
        <v>3.8</v>
      </c>
      <c r="H8" s="52">
        <f>G8-F8</f>
        <v>0.79999999999999982</v>
      </c>
      <c r="I8" s="52">
        <f>VLOOKUP(G8,'Scoring table'!$G$16:$H$26,2,TRUE)</f>
        <v>1</v>
      </c>
      <c r="J8" s="51">
        <v>147</v>
      </c>
      <c r="K8" s="51">
        <v>174</v>
      </c>
      <c r="L8" s="51">
        <f>K8-J8</f>
        <v>27</v>
      </c>
      <c r="M8" s="51">
        <f>VLOOKUP(K8,'Scoring table'!$K$16:$L$26,2,TRUE)</f>
        <v>4</v>
      </c>
      <c r="N8" s="52">
        <v>47.3</v>
      </c>
      <c r="O8" s="52">
        <v>44.2</v>
      </c>
      <c r="P8" s="52">
        <f>O8-N8</f>
        <v>-3.0999999999999943</v>
      </c>
      <c r="Q8" s="52">
        <f>VLOOKUP(O8,'Scoring table'!$O$16:$P$26,2,TRUE)</f>
        <v>3</v>
      </c>
      <c r="R8" s="51">
        <v>41.7</v>
      </c>
      <c r="S8" s="51">
        <v>40.799999999999997</v>
      </c>
      <c r="T8" s="51">
        <f>S8-R8</f>
        <v>-0.90000000000000568</v>
      </c>
      <c r="U8" s="51">
        <f>VLOOKUP(S8,'Scoring table'!$S$16:$T$26,2,TRUE)</f>
        <v>2</v>
      </c>
      <c r="V8" s="54">
        <f>E8+I8+M8+Q8+U8</f>
        <v>12</v>
      </c>
    </row>
    <row r="9" spans="1:22" ht="15.75" x14ac:dyDescent="0.25">
      <c r="A9" s="50" t="s">
        <v>19</v>
      </c>
      <c r="B9" s="51">
        <v>37</v>
      </c>
      <c r="C9" s="51">
        <v>47</v>
      </c>
      <c r="D9" s="51">
        <f t="shared" ref="D9:D45" si="0">C9-B9</f>
        <v>10</v>
      </c>
      <c r="E9" s="51">
        <f>VLOOKUP(C9,'Scoring table'!$C$16:$D$26,2,TRUE)</f>
        <v>3</v>
      </c>
      <c r="F9" s="52">
        <v>4.5</v>
      </c>
      <c r="G9" s="52">
        <v>7.4</v>
      </c>
      <c r="H9" s="52">
        <f t="shared" ref="H9:H45" si="1">G9-F9</f>
        <v>2.9000000000000004</v>
      </c>
      <c r="I9" s="52">
        <f>VLOOKUP(G9,'Scoring table'!$G$16:$H$26,2,TRUE)</f>
        <v>3</v>
      </c>
      <c r="J9" s="51">
        <v>146</v>
      </c>
      <c r="K9" s="51">
        <v>148</v>
      </c>
      <c r="L9" s="51">
        <f t="shared" ref="L9:L45" si="2">K9-J9</f>
        <v>2</v>
      </c>
      <c r="M9" s="51">
        <f>VLOOKUP(K9,'Scoring table'!$K$16:$L$26,2,TRUE)</f>
        <v>2</v>
      </c>
      <c r="N9" s="52">
        <v>38.4</v>
      </c>
      <c r="O9" s="52">
        <v>37.799999999999997</v>
      </c>
      <c r="P9" s="52">
        <f t="shared" ref="P9:P45" si="3">O9-N9</f>
        <v>-0.60000000000000142</v>
      </c>
      <c r="Q9" s="52">
        <f>VLOOKUP(O9,'Scoring table'!$O$16:$P$26,2,TRUE)</f>
        <v>4</v>
      </c>
      <c r="R9" s="51">
        <v>38.700000000000003</v>
      </c>
      <c r="S9" s="51">
        <v>34.9</v>
      </c>
      <c r="T9" s="51">
        <f t="shared" ref="T9:T45" si="4">S9-R9</f>
        <v>-3.8000000000000043</v>
      </c>
      <c r="U9" s="51">
        <f>VLOOKUP(S9,'Scoring table'!$S$16:$T$26,2,TRUE)</f>
        <v>3</v>
      </c>
      <c r="V9" s="54">
        <f t="shared" ref="V9" si="5">E9+I9+M9+Q9+U9</f>
        <v>15</v>
      </c>
    </row>
    <row r="10" spans="1:22" ht="15.75" x14ac:dyDescent="0.25">
      <c r="A10" s="50" t="s">
        <v>20</v>
      </c>
      <c r="B10" s="51">
        <v>29</v>
      </c>
      <c r="C10" s="51">
        <v>32</v>
      </c>
      <c r="D10" s="51">
        <f t="shared" si="0"/>
        <v>3</v>
      </c>
      <c r="E10" s="51">
        <f>VLOOKUP(C10,'Scoring table'!$C$16:$D$26,2,TRUE)</f>
        <v>2</v>
      </c>
      <c r="F10" s="52">
        <v>5.0999999999999996</v>
      </c>
      <c r="G10" s="52">
        <v>5.2</v>
      </c>
      <c r="H10" s="52">
        <f t="shared" si="1"/>
        <v>0.10000000000000053</v>
      </c>
      <c r="I10" s="52">
        <f>VLOOKUP(G10,'Scoring table'!$G$16:$H$26,2,TRUE)</f>
        <v>1</v>
      </c>
      <c r="J10" s="51">
        <v>118</v>
      </c>
      <c r="K10" s="51">
        <v>129</v>
      </c>
      <c r="L10" s="51">
        <f t="shared" si="2"/>
        <v>11</v>
      </c>
      <c r="M10" s="51">
        <f>VLOOKUP(K10,'Scoring table'!$K$16:$L$26,2,TRUE)</f>
        <v>2</v>
      </c>
      <c r="N10" s="52">
        <v>41.9</v>
      </c>
      <c r="O10" s="52">
        <v>38.700000000000003</v>
      </c>
      <c r="P10" s="52">
        <f t="shared" si="3"/>
        <v>-3.1999999999999957</v>
      </c>
      <c r="Q10" s="52">
        <f>VLOOKUP(O10,'Scoring table'!$O$16:$P$26,2,TRUE)</f>
        <v>4</v>
      </c>
      <c r="R10" s="51">
        <v>48.2</v>
      </c>
      <c r="S10" s="51">
        <v>48.2</v>
      </c>
      <c r="T10" s="51">
        <f t="shared" si="4"/>
        <v>0</v>
      </c>
      <c r="U10" s="51">
        <f>VLOOKUP(S10,'Scoring table'!$S$16:$T$26,2,TRUE)</f>
        <v>1</v>
      </c>
      <c r="V10" s="54">
        <f>E10+I10+M10+Q10+U10</f>
        <v>10</v>
      </c>
    </row>
    <row r="11" spans="1:22" ht="15.75" x14ac:dyDescent="0.25">
      <c r="A11" s="47"/>
      <c r="B11" s="48"/>
      <c r="C11" s="48"/>
      <c r="D11" s="46">
        <f t="shared" si="0"/>
        <v>0</v>
      </c>
      <c r="E11" s="46">
        <f>VLOOKUP(C11,'Scoring table'!$C$16:$D$26,2,TRUE)</f>
        <v>0</v>
      </c>
      <c r="F11" s="49"/>
      <c r="G11" s="49"/>
      <c r="H11" s="77">
        <f t="shared" si="1"/>
        <v>0</v>
      </c>
      <c r="I11" s="77">
        <f>VLOOKUP(G11,'Scoring table'!$G$16:$H$26,2,TRUE)</f>
        <v>0</v>
      </c>
      <c r="J11" s="48"/>
      <c r="K11" s="48"/>
      <c r="L11" s="76">
        <f t="shared" si="2"/>
        <v>0</v>
      </c>
      <c r="M11" s="76">
        <f>VLOOKUP(K11,'Scoring table'!$K$16:$L$26,2,TRUE)</f>
        <v>0</v>
      </c>
      <c r="N11" s="49"/>
      <c r="O11" s="49"/>
      <c r="P11" s="77">
        <f t="shared" si="3"/>
        <v>0</v>
      </c>
      <c r="Q11" s="77">
        <f>VLOOKUP(O11,'Scoring table'!$O$16:$P$26,2,TRUE)</f>
        <v>0</v>
      </c>
      <c r="R11" s="48"/>
      <c r="S11" s="48"/>
      <c r="T11" s="76">
        <f t="shared" si="4"/>
        <v>0</v>
      </c>
      <c r="U11" s="76">
        <f>VLOOKUP(S11,'Scoring table'!$S$16:$T$26,2,TRUE)</f>
        <v>0</v>
      </c>
      <c r="V11" s="14">
        <f t="shared" ref="V11:V45" si="6">E11+I11+M11+Q11+U11</f>
        <v>0</v>
      </c>
    </row>
    <row r="12" spans="1:22" ht="15.75" x14ac:dyDescent="0.25">
      <c r="A12" s="47"/>
      <c r="B12" s="48"/>
      <c r="C12" s="48"/>
      <c r="D12" s="46">
        <f t="shared" si="0"/>
        <v>0</v>
      </c>
      <c r="E12" s="46">
        <f>VLOOKUP(C12,'Scoring table'!$C$16:$D$26,2,TRUE)</f>
        <v>0</v>
      </c>
      <c r="F12" s="49"/>
      <c r="G12" s="49"/>
      <c r="H12" s="77">
        <f t="shared" si="1"/>
        <v>0</v>
      </c>
      <c r="I12" s="77">
        <f>VLOOKUP(G12,'Scoring table'!$G$16:$H$26,2,TRUE)</f>
        <v>0</v>
      </c>
      <c r="J12" s="48"/>
      <c r="K12" s="48"/>
      <c r="L12" s="76">
        <f t="shared" si="2"/>
        <v>0</v>
      </c>
      <c r="M12" s="76">
        <f>VLOOKUP(K12,'Scoring table'!$K$16:$L$26,2,TRUE)</f>
        <v>0</v>
      </c>
      <c r="N12" s="49"/>
      <c r="O12" s="49"/>
      <c r="P12" s="77">
        <f t="shared" si="3"/>
        <v>0</v>
      </c>
      <c r="Q12" s="77">
        <f>VLOOKUP(O12,'Scoring table'!$O$16:$P$26,2,TRUE)</f>
        <v>0</v>
      </c>
      <c r="R12" s="48"/>
      <c r="S12" s="48"/>
      <c r="T12" s="76">
        <f t="shared" si="4"/>
        <v>0</v>
      </c>
      <c r="U12" s="76">
        <f>VLOOKUP(S12,'Scoring table'!$S$16:$T$26,2,TRUE)</f>
        <v>0</v>
      </c>
      <c r="V12" s="14">
        <f t="shared" si="6"/>
        <v>0</v>
      </c>
    </row>
    <row r="13" spans="1:22" ht="15.75" x14ac:dyDescent="0.25">
      <c r="A13" s="47"/>
      <c r="B13" s="48"/>
      <c r="C13" s="48"/>
      <c r="D13" s="46">
        <f t="shared" si="0"/>
        <v>0</v>
      </c>
      <c r="E13" s="46">
        <f>VLOOKUP(C13,'Scoring table'!$C$16:$D$26,2,TRUE)</f>
        <v>0</v>
      </c>
      <c r="F13" s="49"/>
      <c r="G13" s="49"/>
      <c r="H13" s="77">
        <f t="shared" si="1"/>
        <v>0</v>
      </c>
      <c r="I13" s="77">
        <f>VLOOKUP(G13,'Scoring table'!$G$16:$H$26,2,TRUE)</f>
        <v>0</v>
      </c>
      <c r="J13" s="48"/>
      <c r="K13" s="48"/>
      <c r="L13" s="76">
        <f t="shared" si="2"/>
        <v>0</v>
      </c>
      <c r="M13" s="76">
        <f>VLOOKUP(K13,'Scoring table'!$K$16:$L$26,2,TRUE)</f>
        <v>0</v>
      </c>
      <c r="N13" s="49"/>
      <c r="O13" s="49"/>
      <c r="P13" s="77">
        <f t="shared" si="3"/>
        <v>0</v>
      </c>
      <c r="Q13" s="77">
        <f>VLOOKUP(O13,'Scoring table'!$O$16:$P$26,2,TRUE)</f>
        <v>0</v>
      </c>
      <c r="R13" s="48"/>
      <c r="S13" s="48"/>
      <c r="T13" s="76">
        <f t="shared" si="4"/>
        <v>0</v>
      </c>
      <c r="U13" s="76">
        <f>VLOOKUP(S13,'Scoring table'!$S$16:$T$26,2,TRUE)</f>
        <v>0</v>
      </c>
      <c r="V13" s="14">
        <f t="shared" si="6"/>
        <v>0</v>
      </c>
    </row>
    <row r="14" spans="1:22" ht="15.75" x14ac:dyDescent="0.25">
      <c r="A14" s="47"/>
      <c r="B14" s="48"/>
      <c r="C14" s="48"/>
      <c r="D14" s="46">
        <f t="shared" si="0"/>
        <v>0</v>
      </c>
      <c r="E14" s="46">
        <f>VLOOKUP(C14,'Scoring table'!$C$16:$D$26,2,TRUE)</f>
        <v>0</v>
      </c>
      <c r="F14" s="49"/>
      <c r="G14" s="49"/>
      <c r="H14" s="77">
        <f t="shared" si="1"/>
        <v>0</v>
      </c>
      <c r="I14" s="77">
        <f>VLOOKUP(G14,'Scoring table'!$G$16:$H$26,2,TRUE)</f>
        <v>0</v>
      </c>
      <c r="J14" s="48"/>
      <c r="K14" s="48"/>
      <c r="L14" s="76">
        <f t="shared" si="2"/>
        <v>0</v>
      </c>
      <c r="M14" s="76">
        <f>VLOOKUP(K14,'Scoring table'!$K$16:$L$26,2,TRUE)</f>
        <v>0</v>
      </c>
      <c r="N14" s="49"/>
      <c r="O14" s="49"/>
      <c r="P14" s="77">
        <f t="shared" si="3"/>
        <v>0</v>
      </c>
      <c r="Q14" s="77">
        <f>VLOOKUP(O14,'Scoring table'!$O$16:$P$26,2,TRUE)</f>
        <v>0</v>
      </c>
      <c r="R14" s="48"/>
      <c r="S14" s="48"/>
      <c r="T14" s="76">
        <f t="shared" si="4"/>
        <v>0</v>
      </c>
      <c r="U14" s="76">
        <f>VLOOKUP(S14,'Scoring table'!$S$16:$T$26,2,TRUE)</f>
        <v>0</v>
      </c>
      <c r="V14" s="14">
        <f t="shared" si="6"/>
        <v>0</v>
      </c>
    </row>
    <row r="15" spans="1:22" ht="15.75" x14ac:dyDescent="0.25">
      <c r="A15" s="47"/>
      <c r="B15" s="48"/>
      <c r="C15" s="48"/>
      <c r="D15" s="46">
        <f t="shared" si="0"/>
        <v>0</v>
      </c>
      <c r="E15" s="46">
        <f>VLOOKUP(C15,'Scoring table'!$C$16:$D$26,2,TRUE)</f>
        <v>0</v>
      </c>
      <c r="F15" s="49"/>
      <c r="G15" s="49"/>
      <c r="H15" s="77">
        <f t="shared" si="1"/>
        <v>0</v>
      </c>
      <c r="I15" s="77">
        <f>VLOOKUP(G15,'Scoring table'!$G$16:$H$26,2,TRUE)</f>
        <v>0</v>
      </c>
      <c r="J15" s="48"/>
      <c r="K15" s="48"/>
      <c r="L15" s="76">
        <f t="shared" si="2"/>
        <v>0</v>
      </c>
      <c r="M15" s="76">
        <f>VLOOKUP(K15,'Scoring table'!$K$16:$L$26,2,TRUE)</f>
        <v>0</v>
      </c>
      <c r="N15" s="49"/>
      <c r="O15" s="49"/>
      <c r="P15" s="77">
        <f t="shared" si="3"/>
        <v>0</v>
      </c>
      <c r="Q15" s="77">
        <f>VLOOKUP(O15,'Scoring table'!$O$16:$P$26,2,TRUE)</f>
        <v>0</v>
      </c>
      <c r="R15" s="48"/>
      <c r="S15" s="48"/>
      <c r="T15" s="76">
        <f t="shared" si="4"/>
        <v>0</v>
      </c>
      <c r="U15" s="76">
        <f>VLOOKUP(S15,'Scoring table'!$S$16:$T$26,2,TRUE)</f>
        <v>0</v>
      </c>
      <c r="V15" s="14">
        <f t="shared" si="6"/>
        <v>0</v>
      </c>
    </row>
    <row r="16" spans="1:22" ht="15.75" x14ac:dyDescent="0.25">
      <c r="A16" s="47"/>
      <c r="B16" s="48"/>
      <c r="C16" s="48"/>
      <c r="D16" s="46">
        <f t="shared" si="0"/>
        <v>0</v>
      </c>
      <c r="E16" s="46">
        <f>VLOOKUP(C16,'Scoring table'!$C$16:$D$26,2,TRUE)</f>
        <v>0</v>
      </c>
      <c r="F16" s="49"/>
      <c r="G16" s="49"/>
      <c r="H16" s="77">
        <f t="shared" si="1"/>
        <v>0</v>
      </c>
      <c r="I16" s="77">
        <f>VLOOKUP(G16,'Scoring table'!$G$16:$H$26,2,TRUE)</f>
        <v>0</v>
      </c>
      <c r="J16" s="48"/>
      <c r="K16" s="48"/>
      <c r="L16" s="76">
        <f t="shared" si="2"/>
        <v>0</v>
      </c>
      <c r="M16" s="76">
        <f>VLOOKUP(K16,'Scoring table'!$K$16:$L$26,2,TRUE)</f>
        <v>0</v>
      </c>
      <c r="N16" s="49"/>
      <c r="O16" s="49"/>
      <c r="P16" s="77">
        <f t="shared" si="3"/>
        <v>0</v>
      </c>
      <c r="Q16" s="77">
        <f>VLOOKUP(O16,'Scoring table'!$O$16:$P$26,2,TRUE)</f>
        <v>0</v>
      </c>
      <c r="R16" s="48"/>
      <c r="S16" s="48"/>
      <c r="T16" s="76">
        <f t="shared" si="4"/>
        <v>0</v>
      </c>
      <c r="U16" s="76">
        <f>VLOOKUP(S16,'Scoring table'!$S$16:$T$26,2,TRUE)</f>
        <v>0</v>
      </c>
      <c r="V16" s="14">
        <f t="shared" si="6"/>
        <v>0</v>
      </c>
    </row>
    <row r="17" spans="1:22" ht="15.75" x14ac:dyDescent="0.25">
      <c r="A17" s="47"/>
      <c r="B17" s="48"/>
      <c r="C17" s="48"/>
      <c r="D17" s="46">
        <f t="shared" si="0"/>
        <v>0</v>
      </c>
      <c r="E17" s="46">
        <f>VLOOKUP(C17,'Scoring table'!$C$16:$D$26,2,TRUE)</f>
        <v>0</v>
      </c>
      <c r="F17" s="49"/>
      <c r="G17" s="49"/>
      <c r="H17" s="77">
        <f t="shared" si="1"/>
        <v>0</v>
      </c>
      <c r="I17" s="77">
        <f>VLOOKUP(G17,'Scoring table'!$G$16:$H$26,2,TRUE)</f>
        <v>0</v>
      </c>
      <c r="J17" s="48"/>
      <c r="K17" s="48"/>
      <c r="L17" s="76">
        <f t="shared" si="2"/>
        <v>0</v>
      </c>
      <c r="M17" s="76">
        <f>VLOOKUP(K17,'Scoring table'!$K$16:$L$26,2,TRUE)</f>
        <v>0</v>
      </c>
      <c r="N17" s="49"/>
      <c r="O17" s="49"/>
      <c r="P17" s="77">
        <f t="shared" si="3"/>
        <v>0</v>
      </c>
      <c r="Q17" s="77">
        <f>VLOOKUP(O17,'Scoring table'!$O$16:$P$26,2,TRUE)</f>
        <v>0</v>
      </c>
      <c r="R17" s="48"/>
      <c r="S17" s="48"/>
      <c r="T17" s="76">
        <f t="shared" si="4"/>
        <v>0</v>
      </c>
      <c r="U17" s="76">
        <f>VLOOKUP(S17,'Scoring table'!$S$16:$T$26,2,TRUE)</f>
        <v>0</v>
      </c>
      <c r="V17" s="14">
        <f t="shared" si="6"/>
        <v>0</v>
      </c>
    </row>
    <row r="18" spans="1:22" ht="15.75" x14ac:dyDescent="0.25">
      <c r="A18" s="47"/>
      <c r="B18" s="48"/>
      <c r="C18" s="48"/>
      <c r="D18" s="46">
        <f t="shared" si="0"/>
        <v>0</v>
      </c>
      <c r="E18" s="46">
        <f>VLOOKUP(C18,'Scoring table'!$C$16:$D$26,2,TRUE)</f>
        <v>0</v>
      </c>
      <c r="F18" s="49"/>
      <c r="G18" s="49"/>
      <c r="H18" s="77">
        <f t="shared" si="1"/>
        <v>0</v>
      </c>
      <c r="I18" s="77">
        <f>VLOOKUP(G18,'Scoring table'!$G$16:$H$26,2,TRUE)</f>
        <v>0</v>
      </c>
      <c r="J18" s="48"/>
      <c r="K18" s="48"/>
      <c r="L18" s="76">
        <f t="shared" si="2"/>
        <v>0</v>
      </c>
      <c r="M18" s="76">
        <f>VLOOKUP(K18,'Scoring table'!$K$16:$L$26,2,TRUE)</f>
        <v>0</v>
      </c>
      <c r="N18" s="49"/>
      <c r="O18" s="49"/>
      <c r="P18" s="77">
        <f t="shared" si="3"/>
        <v>0</v>
      </c>
      <c r="Q18" s="77">
        <f>VLOOKUP(O18,'Scoring table'!$O$16:$P$26,2,TRUE)</f>
        <v>0</v>
      </c>
      <c r="R18" s="48"/>
      <c r="S18" s="48"/>
      <c r="T18" s="76">
        <f t="shared" si="4"/>
        <v>0</v>
      </c>
      <c r="U18" s="76">
        <f>VLOOKUP(S18,'Scoring table'!$S$16:$T$26,2,TRUE)</f>
        <v>0</v>
      </c>
      <c r="V18" s="14">
        <f t="shared" si="6"/>
        <v>0</v>
      </c>
    </row>
    <row r="19" spans="1:22" ht="15.75" x14ac:dyDescent="0.25">
      <c r="A19" s="47"/>
      <c r="B19" s="48"/>
      <c r="C19" s="48"/>
      <c r="D19" s="46">
        <f t="shared" si="0"/>
        <v>0</v>
      </c>
      <c r="E19" s="46">
        <f>VLOOKUP(C19,'Scoring table'!$C$16:$D$26,2,TRUE)</f>
        <v>0</v>
      </c>
      <c r="F19" s="49"/>
      <c r="G19" s="49"/>
      <c r="H19" s="77">
        <f t="shared" si="1"/>
        <v>0</v>
      </c>
      <c r="I19" s="77">
        <f>VLOOKUP(G19,'Scoring table'!$G$16:$H$26,2,TRUE)</f>
        <v>0</v>
      </c>
      <c r="J19" s="48"/>
      <c r="K19" s="48"/>
      <c r="L19" s="76">
        <f t="shared" si="2"/>
        <v>0</v>
      </c>
      <c r="M19" s="76">
        <f>VLOOKUP(K19,'Scoring table'!$K$16:$L$26,2,TRUE)</f>
        <v>0</v>
      </c>
      <c r="N19" s="49"/>
      <c r="O19" s="49"/>
      <c r="P19" s="77">
        <f t="shared" si="3"/>
        <v>0</v>
      </c>
      <c r="Q19" s="77">
        <f>VLOOKUP(O19,'Scoring table'!$O$16:$P$26,2,TRUE)</f>
        <v>0</v>
      </c>
      <c r="R19" s="48"/>
      <c r="S19" s="48"/>
      <c r="T19" s="76">
        <f t="shared" si="4"/>
        <v>0</v>
      </c>
      <c r="U19" s="76">
        <f>VLOOKUP(S19,'Scoring table'!$S$16:$T$26,2,TRUE)</f>
        <v>0</v>
      </c>
      <c r="V19" s="14">
        <f t="shared" si="6"/>
        <v>0</v>
      </c>
    </row>
    <row r="20" spans="1:22" ht="15.75" x14ac:dyDescent="0.25">
      <c r="A20" s="47"/>
      <c r="B20" s="48"/>
      <c r="C20" s="48"/>
      <c r="D20" s="46">
        <f t="shared" si="0"/>
        <v>0</v>
      </c>
      <c r="E20" s="46">
        <f>VLOOKUP(C20,'Scoring table'!$C$16:$D$26,2,TRUE)</f>
        <v>0</v>
      </c>
      <c r="F20" s="49"/>
      <c r="G20" s="49"/>
      <c r="H20" s="77">
        <f t="shared" si="1"/>
        <v>0</v>
      </c>
      <c r="I20" s="77">
        <f>VLOOKUP(G20,'Scoring table'!$G$16:$H$26,2,TRUE)</f>
        <v>0</v>
      </c>
      <c r="J20" s="48"/>
      <c r="K20" s="48"/>
      <c r="L20" s="76">
        <f t="shared" si="2"/>
        <v>0</v>
      </c>
      <c r="M20" s="76">
        <f>VLOOKUP(K20,'Scoring table'!$K$16:$L$26,2,TRUE)</f>
        <v>0</v>
      </c>
      <c r="N20" s="49"/>
      <c r="O20" s="49"/>
      <c r="P20" s="77">
        <f t="shared" si="3"/>
        <v>0</v>
      </c>
      <c r="Q20" s="77">
        <f>VLOOKUP(O20,'Scoring table'!$O$16:$P$26,2,TRUE)</f>
        <v>0</v>
      </c>
      <c r="R20" s="48"/>
      <c r="S20" s="48"/>
      <c r="T20" s="76">
        <f t="shared" si="4"/>
        <v>0</v>
      </c>
      <c r="U20" s="76">
        <f>VLOOKUP(S20,'Scoring table'!$S$16:$T$26,2,TRUE)</f>
        <v>0</v>
      </c>
      <c r="V20" s="14">
        <f t="shared" si="6"/>
        <v>0</v>
      </c>
    </row>
    <row r="21" spans="1:22" ht="15.75" x14ac:dyDescent="0.25">
      <c r="A21" s="47"/>
      <c r="B21" s="48"/>
      <c r="C21" s="48"/>
      <c r="D21" s="46">
        <f t="shared" si="0"/>
        <v>0</v>
      </c>
      <c r="E21" s="46">
        <f>VLOOKUP(C21,'Scoring table'!$C$16:$D$26,2,TRUE)</f>
        <v>0</v>
      </c>
      <c r="F21" s="49"/>
      <c r="G21" s="49"/>
      <c r="H21" s="77">
        <f t="shared" si="1"/>
        <v>0</v>
      </c>
      <c r="I21" s="77">
        <f>VLOOKUP(G21,'Scoring table'!$G$16:$H$26,2,TRUE)</f>
        <v>0</v>
      </c>
      <c r="J21" s="48"/>
      <c r="K21" s="48"/>
      <c r="L21" s="76">
        <f t="shared" si="2"/>
        <v>0</v>
      </c>
      <c r="M21" s="76">
        <f>VLOOKUP(K21,'Scoring table'!$K$16:$L$26,2,TRUE)</f>
        <v>0</v>
      </c>
      <c r="N21" s="49"/>
      <c r="O21" s="49"/>
      <c r="P21" s="77">
        <f t="shared" si="3"/>
        <v>0</v>
      </c>
      <c r="Q21" s="77">
        <f>VLOOKUP(O21,'Scoring table'!$O$16:$P$26,2,TRUE)</f>
        <v>0</v>
      </c>
      <c r="R21" s="48"/>
      <c r="S21" s="48"/>
      <c r="T21" s="76">
        <f t="shared" si="4"/>
        <v>0</v>
      </c>
      <c r="U21" s="76">
        <f>VLOOKUP(S21,'Scoring table'!$S$16:$T$26,2,TRUE)</f>
        <v>0</v>
      </c>
      <c r="V21" s="14">
        <f t="shared" si="6"/>
        <v>0</v>
      </c>
    </row>
    <row r="22" spans="1:22" ht="15.75" x14ac:dyDescent="0.25">
      <c r="A22" s="47"/>
      <c r="B22" s="48"/>
      <c r="C22" s="48"/>
      <c r="D22" s="46">
        <f t="shared" si="0"/>
        <v>0</v>
      </c>
      <c r="E22" s="46">
        <f>VLOOKUP(C22,'Scoring table'!$C$16:$D$26,2,TRUE)</f>
        <v>0</v>
      </c>
      <c r="F22" s="49"/>
      <c r="G22" s="49"/>
      <c r="H22" s="77">
        <f t="shared" si="1"/>
        <v>0</v>
      </c>
      <c r="I22" s="77">
        <f>VLOOKUP(G22,'Scoring table'!$G$16:$H$26,2,TRUE)</f>
        <v>0</v>
      </c>
      <c r="J22" s="48"/>
      <c r="K22" s="48"/>
      <c r="L22" s="76">
        <f t="shared" si="2"/>
        <v>0</v>
      </c>
      <c r="M22" s="76">
        <f>VLOOKUP(K22,'Scoring table'!$K$16:$L$26,2,TRUE)</f>
        <v>0</v>
      </c>
      <c r="N22" s="49"/>
      <c r="O22" s="49"/>
      <c r="P22" s="77">
        <f t="shared" si="3"/>
        <v>0</v>
      </c>
      <c r="Q22" s="77">
        <f>VLOOKUP(O22,'Scoring table'!$O$16:$P$26,2,TRUE)</f>
        <v>0</v>
      </c>
      <c r="R22" s="48"/>
      <c r="S22" s="48"/>
      <c r="T22" s="76">
        <f t="shared" si="4"/>
        <v>0</v>
      </c>
      <c r="U22" s="76">
        <f>VLOOKUP(S22,'Scoring table'!$S$16:$T$26,2,TRUE)</f>
        <v>0</v>
      </c>
      <c r="V22" s="14">
        <f t="shared" si="6"/>
        <v>0</v>
      </c>
    </row>
    <row r="23" spans="1:22" ht="15.75" x14ac:dyDescent="0.25">
      <c r="A23" s="47"/>
      <c r="B23" s="48"/>
      <c r="C23" s="48"/>
      <c r="D23" s="46">
        <f t="shared" si="0"/>
        <v>0</v>
      </c>
      <c r="E23" s="46">
        <f>VLOOKUP(C23,'Scoring table'!$C$16:$D$26,2,TRUE)</f>
        <v>0</v>
      </c>
      <c r="F23" s="49"/>
      <c r="G23" s="49"/>
      <c r="H23" s="77">
        <f t="shared" si="1"/>
        <v>0</v>
      </c>
      <c r="I23" s="77">
        <f>VLOOKUP(G23,'Scoring table'!$G$16:$H$26,2,TRUE)</f>
        <v>0</v>
      </c>
      <c r="J23" s="48"/>
      <c r="K23" s="48"/>
      <c r="L23" s="76">
        <f t="shared" si="2"/>
        <v>0</v>
      </c>
      <c r="M23" s="76">
        <f>VLOOKUP(K23,'Scoring table'!$K$16:$L$26,2,TRUE)</f>
        <v>0</v>
      </c>
      <c r="N23" s="49"/>
      <c r="O23" s="49"/>
      <c r="P23" s="77">
        <f t="shared" si="3"/>
        <v>0</v>
      </c>
      <c r="Q23" s="77">
        <f>VLOOKUP(O23,'Scoring table'!$O$16:$P$26,2,TRUE)</f>
        <v>0</v>
      </c>
      <c r="R23" s="48"/>
      <c r="S23" s="48"/>
      <c r="T23" s="76">
        <f t="shared" si="4"/>
        <v>0</v>
      </c>
      <c r="U23" s="76">
        <f>VLOOKUP(S23,'Scoring table'!$S$16:$T$26,2,TRUE)</f>
        <v>0</v>
      </c>
      <c r="V23" s="14">
        <f t="shared" si="6"/>
        <v>0</v>
      </c>
    </row>
    <row r="24" spans="1:22" ht="15.75" x14ac:dyDescent="0.25">
      <c r="A24" s="47"/>
      <c r="B24" s="48"/>
      <c r="C24" s="48"/>
      <c r="D24" s="46">
        <f t="shared" si="0"/>
        <v>0</v>
      </c>
      <c r="E24" s="46">
        <f>VLOOKUP(C24,'Scoring table'!$C$16:$D$26,2,TRUE)</f>
        <v>0</v>
      </c>
      <c r="F24" s="49"/>
      <c r="G24" s="49"/>
      <c r="H24" s="77">
        <f t="shared" si="1"/>
        <v>0</v>
      </c>
      <c r="I24" s="77">
        <f>VLOOKUP(G24,'Scoring table'!$G$16:$H$26,2,TRUE)</f>
        <v>0</v>
      </c>
      <c r="J24" s="48"/>
      <c r="K24" s="48"/>
      <c r="L24" s="76">
        <f t="shared" si="2"/>
        <v>0</v>
      </c>
      <c r="M24" s="76">
        <f>VLOOKUP(K24,'Scoring table'!$K$16:$L$26,2,TRUE)</f>
        <v>0</v>
      </c>
      <c r="N24" s="49"/>
      <c r="O24" s="49"/>
      <c r="P24" s="77">
        <f t="shared" si="3"/>
        <v>0</v>
      </c>
      <c r="Q24" s="77">
        <f>VLOOKUP(O24,'Scoring table'!$O$16:$P$26,2,TRUE)</f>
        <v>0</v>
      </c>
      <c r="R24" s="48"/>
      <c r="S24" s="48"/>
      <c r="T24" s="76">
        <f t="shared" si="4"/>
        <v>0</v>
      </c>
      <c r="U24" s="76">
        <f>VLOOKUP(S24,'Scoring table'!$S$16:$T$26,2,TRUE)</f>
        <v>0</v>
      </c>
      <c r="V24" s="14">
        <f t="shared" si="6"/>
        <v>0</v>
      </c>
    </row>
    <row r="25" spans="1:22" ht="15.75" x14ac:dyDescent="0.25">
      <c r="A25" s="47"/>
      <c r="B25" s="48"/>
      <c r="C25" s="48"/>
      <c r="D25" s="46">
        <f t="shared" si="0"/>
        <v>0</v>
      </c>
      <c r="E25" s="46">
        <f>VLOOKUP(C25,'Scoring table'!$C$16:$D$26,2,TRUE)</f>
        <v>0</v>
      </c>
      <c r="F25" s="49"/>
      <c r="G25" s="49"/>
      <c r="H25" s="77">
        <f t="shared" si="1"/>
        <v>0</v>
      </c>
      <c r="I25" s="77">
        <f>VLOOKUP(G25,'Scoring table'!$G$16:$H$26,2,TRUE)</f>
        <v>0</v>
      </c>
      <c r="J25" s="48"/>
      <c r="K25" s="48"/>
      <c r="L25" s="76">
        <f t="shared" si="2"/>
        <v>0</v>
      </c>
      <c r="M25" s="76">
        <f>VLOOKUP(K25,'Scoring table'!$K$16:$L$26,2,TRUE)</f>
        <v>0</v>
      </c>
      <c r="N25" s="49"/>
      <c r="O25" s="49"/>
      <c r="P25" s="77">
        <f t="shared" si="3"/>
        <v>0</v>
      </c>
      <c r="Q25" s="77">
        <f>VLOOKUP(O25,'Scoring table'!$O$16:$P$26,2,TRUE)</f>
        <v>0</v>
      </c>
      <c r="R25" s="48"/>
      <c r="S25" s="48"/>
      <c r="T25" s="76">
        <f t="shared" si="4"/>
        <v>0</v>
      </c>
      <c r="U25" s="76">
        <f>VLOOKUP(S25,'Scoring table'!$S$16:$T$26,2,TRUE)</f>
        <v>0</v>
      </c>
      <c r="V25" s="14">
        <f t="shared" si="6"/>
        <v>0</v>
      </c>
    </row>
    <row r="26" spans="1:22" ht="15.75" x14ac:dyDescent="0.25">
      <c r="A26" s="47"/>
      <c r="B26" s="48"/>
      <c r="C26" s="48"/>
      <c r="D26" s="46">
        <f t="shared" si="0"/>
        <v>0</v>
      </c>
      <c r="E26" s="46">
        <f>VLOOKUP(C26,'Scoring table'!$C$16:$D$26,2,TRUE)</f>
        <v>0</v>
      </c>
      <c r="F26" s="49"/>
      <c r="G26" s="49"/>
      <c r="H26" s="77">
        <f t="shared" si="1"/>
        <v>0</v>
      </c>
      <c r="I26" s="77">
        <f>VLOOKUP(G26,'Scoring table'!$G$16:$H$26,2,TRUE)</f>
        <v>0</v>
      </c>
      <c r="J26" s="48"/>
      <c r="K26" s="48"/>
      <c r="L26" s="76">
        <f t="shared" si="2"/>
        <v>0</v>
      </c>
      <c r="M26" s="76">
        <f>VLOOKUP(K26,'Scoring table'!$K$16:$L$26,2,TRUE)</f>
        <v>0</v>
      </c>
      <c r="N26" s="49"/>
      <c r="O26" s="49"/>
      <c r="P26" s="77">
        <f t="shared" si="3"/>
        <v>0</v>
      </c>
      <c r="Q26" s="77">
        <f>VLOOKUP(O26,'Scoring table'!$O$16:$P$26,2,TRUE)</f>
        <v>0</v>
      </c>
      <c r="R26" s="48"/>
      <c r="S26" s="48"/>
      <c r="T26" s="76">
        <f t="shared" si="4"/>
        <v>0</v>
      </c>
      <c r="U26" s="76">
        <f>VLOOKUP(S26,'Scoring table'!$S$16:$T$26,2,TRUE)</f>
        <v>0</v>
      </c>
      <c r="V26" s="14">
        <f t="shared" si="6"/>
        <v>0</v>
      </c>
    </row>
    <row r="27" spans="1:22" ht="15.75" x14ac:dyDescent="0.25">
      <c r="A27" s="47"/>
      <c r="B27" s="48"/>
      <c r="C27" s="48"/>
      <c r="D27" s="46">
        <f t="shared" si="0"/>
        <v>0</v>
      </c>
      <c r="E27" s="46">
        <f>VLOOKUP(C27,'Scoring table'!$C$16:$D$26,2,TRUE)</f>
        <v>0</v>
      </c>
      <c r="F27" s="49"/>
      <c r="G27" s="49"/>
      <c r="H27" s="77">
        <f t="shared" si="1"/>
        <v>0</v>
      </c>
      <c r="I27" s="77">
        <f>VLOOKUP(G27,'Scoring table'!$G$16:$H$26,2,TRUE)</f>
        <v>0</v>
      </c>
      <c r="J27" s="48"/>
      <c r="K27" s="48"/>
      <c r="L27" s="76">
        <f t="shared" si="2"/>
        <v>0</v>
      </c>
      <c r="M27" s="76">
        <f>VLOOKUP(K27,'Scoring table'!$K$16:$L$26,2,TRUE)</f>
        <v>0</v>
      </c>
      <c r="N27" s="49"/>
      <c r="O27" s="49"/>
      <c r="P27" s="77">
        <f t="shared" si="3"/>
        <v>0</v>
      </c>
      <c r="Q27" s="77">
        <f>VLOOKUP(O27,'Scoring table'!$O$16:$P$26,2,TRUE)</f>
        <v>0</v>
      </c>
      <c r="R27" s="48"/>
      <c r="S27" s="48"/>
      <c r="T27" s="76">
        <f t="shared" si="4"/>
        <v>0</v>
      </c>
      <c r="U27" s="76">
        <f>VLOOKUP(S27,'Scoring table'!$S$16:$T$26,2,TRUE)</f>
        <v>0</v>
      </c>
      <c r="V27" s="14">
        <f t="shared" si="6"/>
        <v>0</v>
      </c>
    </row>
    <row r="28" spans="1:22" ht="15.75" x14ac:dyDescent="0.25">
      <c r="A28" s="47"/>
      <c r="B28" s="48"/>
      <c r="C28" s="48"/>
      <c r="D28" s="46">
        <f t="shared" si="0"/>
        <v>0</v>
      </c>
      <c r="E28" s="46">
        <f>VLOOKUP(C28,'Scoring table'!$C$16:$D$26,2,TRUE)</f>
        <v>0</v>
      </c>
      <c r="F28" s="49"/>
      <c r="G28" s="49"/>
      <c r="H28" s="77">
        <f t="shared" si="1"/>
        <v>0</v>
      </c>
      <c r="I28" s="77">
        <f>VLOOKUP(G28,'Scoring table'!$G$16:$H$26,2,TRUE)</f>
        <v>0</v>
      </c>
      <c r="J28" s="48"/>
      <c r="K28" s="48"/>
      <c r="L28" s="76">
        <f t="shared" si="2"/>
        <v>0</v>
      </c>
      <c r="M28" s="76">
        <f>VLOOKUP(K28,'Scoring table'!$K$16:$L$26,2,TRUE)</f>
        <v>0</v>
      </c>
      <c r="N28" s="49"/>
      <c r="O28" s="49"/>
      <c r="P28" s="77">
        <f t="shared" si="3"/>
        <v>0</v>
      </c>
      <c r="Q28" s="77">
        <f>VLOOKUP(O28,'Scoring table'!$O$16:$P$26,2,TRUE)</f>
        <v>0</v>
      </c>
      <c r="R28" s="48"/>
      <c r="S28" s="48"/>
      <c r="T28" s="76">
        <f t="shared" si="4"/>
        <v>0</v>
      </c>
      <c r="U28" s="76">
        <f>VLOOKUP(S28,'Scoring table'!$S$16:$T$26,2,TRUE)</f>
        <v>0</v>
      </c>
      <c r="V28" s="14">
        <f t="shared" si="6"/>
        <v>0</v>
      </c>
    </row>
    <row r="29" spans="1:22" ht="15.75" x14ac:dyDescent="0.25">
      <c r="A29" s="47"/>
      <c r="B29" s="48"/>
      <c r="C29" s="48"/>
      <c r="D29" s="46">
        <f t="shared" si="0"/>
        <v>0</v>
      </c>
      <c r="E29" s="46">
        <f>VLOOKUP(C29,'Scoring table'!$C$16:$D$26,2,TRUE)</f>
        <v>0</v>
      </c>
      <c r="F29" s="49"/>
      <c r="G29" s="49"/>
      <c r="H29" s="77">
        <f t="shared" si="1"/>
        <v>0</v>
      </c>
      <c r="I29" s="77">
        <f>VLOOKUP(G29,'Scoring table'!$G$16:$H$26,2,TRUE)</f>
        <v>0</v>
      </c>
      <c r="J29" s="48"/>
      <c r="K29" s="48"/>
      <c r="L29" s="76">
        <f t="shared" si="2"/>
        <v>0</v>
      </c>
      <c r="M29" s="76">
        <f>VLOOKUP(K29,'Scoring table'!$K$16:$L$26,2,TRUE)</f>
        <v>0</v>
      </c>
      <c r="N29" s="49"/>
      <c r="O29" s="49"/>
      <c r="P29" s="77">
        <f t="shared" si="3"/>
        <v>0</v>
      </c>
      <c r="Q29" s="77">
        <f>VLOOKUP(O29,'Scoring table'!$O$16:$P$26,2,TRUE)</f>
        <v>0</v>
      </c>
      <c r="R29" s="48"/>
      <c r="S29" s="48"/>
      <c r="T29" s="76">
        <f t="shared" si="4"/>
        <v>0</v>
      </c>
      <c r="U29" s="76">
        <f>VLOOKUP(S29,'Scoring table'!$S$16:$T$26,2,TRUE)</f>
        <v>0</v>
      </c>
      <c r="V29" s="14">
        <f t="shared" si="6"/>
        <v>0</v>
      </c>
    </row>
    <row r="30" spans="1:22" ht="15.75" x14ac:dyDescent="0.25">
      <c r="A30" s="47"/>
      <c r="B30" s="48"/>
      <c r="C30" s="48"/>
      <c r="D30" s="46">
        <f t="shared" si="0"/>
        <v>0</v>
      </c>
      <c r="E30" s="46">
        <f>VLOOKUP(C30,'Scoring table'!$C$16:$D$26,2,TRUE)</f>
        <v>0</v>
      </c>
      <c r="F30" s="49"/>
      <c r="G30" s="49"/>
      <c r="H30" s="77">
        <f t="shared" si="1"/>
        <v>0</v>
      </c>
      <c r="I30" s="77">
        <f>VLOOKUP(G30,'Scoring table'!$G$16:$H$26,2,TRUE)</f>
        <v>0</v>
      </c>
      <c r="J30" s="48"/>
      <c r="K30" s="48"/>
      <c r="L30" s="76">
        <f t="shared" si="2"/>
        <v>0</v>
      </c>
      <c r="M30" s="76">
        <f>VLOOKUP(K30,'Scoring table'!$K$16:$L$26,2,TRUE)</f>
        <v>0</v>
      </c>
      <c r="N30" s="49"/>
      <c r="O30" s="49"/>
      <c r="P30" s="77">
        <f t="shared" si="3"/>
        <v>0</v>
      </c>
      <c r="Q30" s="77">
        <f>VLOOKUP(O30,'Scoring table'!$O$16:$P$26,2,TRUE)</f>
        <v>0</v>
      </c>
      <c r="R30" s="48"/>
      <c r="S30" s="48"/>
      <c r="T30" s="76">
        <f t="shared" si="4"/>
        <v>0</v>
      </c>
      <c r="U30" s="76">
        <f>VLOOKUP(S30,'Scoring table'!$S$16:$T$26,2,TRUE)</f>
        <v>0</v>
      </c>
      <c r="V30" s="14">
        <f t="shared" si="6"/>
        <v>0</v>
      </c>
    </row>
    <row r="31" spans="1:22" ht="15.75" x14ac:dyDescent="0.25">
      <c r="A31" s="47"/>
      <c r="B31" s="48"/>
      <c r="C31" s="48"/>
      <c r="D31" s="46">
        <f t="shared" si="0"/>
        <v>0</v>
      </c>
      <c r="E31" s="46">
        <f>VLOOKUP(C31,'Scoring table'!$C$16:$D$26,2,TRUE)</f>
        <v>0</v>
      </c>
      <c r="F31" s="49"/>
      <c r="G31" s="49"/>
      <c r="H31" s="77">
        <f t="shared" si="1"/>
        <v>0</v>
      </c>
      <c r="I31" s="77">
        <f>VLOOKUP(G31,'Scoring table'!$G$16:$H$26,2,TRUE)</f>
        <v>0</v>
      </c>
      <c r="J31" s="48"/>
      <c r="K31" s="48"/>
      <c r="L31" s="76">
        <f t="shared" si="2"/>
        <v>0</v>
      </c>
      <c r="M31" s="76">
        <f>VLOOKUP(K31,'Scoring table'!$K$16:$L$26,2,TRUE)</f>
        <v>0</v>
      </c>
      <c r="N31" s="49"/>
      <c r="O31" s="49"/>
      <c r="P31" s="77">
        <f t="shared" si="3"/>
        <v>0</v>
      </c>
      <c r="Q31" s="77">
        <f>VLOOKUP(O31,'Scoring table'!$O$16:$P$26,2,TRUE)</f>
        <v>0</v>
      </c>
      <c r="R31" s="48"/>
      <c r="S31" s="48"/>
      <c r="T31" s="76">
        <f t="shared" si="4"/>
        <v>0</v>
      </c>
      <c r="U31" s="76">
        <f>VLOOKUP(S31,'Scoring table'!$S$16:$T$26,2,TRUE)</f>
        <v>0</v>
      </c>
      <c r="V31" s="14">
        <f t="shared" si="6"/>
        <v>0</v>
      </c>
    </row>
    <row r="32" spans="1:22" ht="15.75" x14ac:dyDescent="0.25">
      <c r="A32" s="47"/>
      <c r="B32" s="48"/>
      <c r="C32" s="48"/>
      <c r="D32" s="46">
        <f t="shared" si="0"/>
        <v>0</v>
      </c>
      <c r="E32" s="46">
        <f>VLOOKUP(C32,'Scoring table'!$C$16:$D$26,2,TRUE)</f>
        <v>0</v>
      </c>
      <c r="F32" s="49"/>
      <c r="G32" s="49"/>
      <c r="H32" s="77">
        <f t="shared" si="1"/>
        <v>0</v>
      </c>
      <c r="I32" s="77">
        <f>VLOOKUP(G32,'Scoring table'!$G$16:$H$26,2,TRUE)</f>
        <v>0</v>
      </c>
      <c r="J32" s="48"/>
      <c r="K32" s="48"/>
      <c r="L32" s="76">
        <f t="shared" si="2"/>
        <v>0</v>
      </c>
      <c r="M32" s="76">
        <f>VLOOKUP(K32,'Scoring table'!$K$16:$L$26,2,TRUE)</f>
        <v>0</v>
      </c>
      <c r="N32" s="49"/>
      <c r="O32" s="49"/>
      <c r="P32" s="77">
        <f t="shared" si="3"/>
        <v>0</v>
      </c>
      <c r="Q32" s="77">
        <f>VLOOKUP(O32,'Scoring table'!$O$16:$P$26,2,TRUE)</f>
        <v>0</v>
      </c>
      <c r="R32" s="48"/>
      <c r="S32" s="48"/>
      <c r="T32" s="76">
        <f t="shared" si="4"/>
        <v>0</v>
      </c>
      <c r="U32" s="76">
        <f>VLOOKUP(S32,'Scoring table'!$S$16:$T$26,2,TRUE)</f>
        <v>0</v>
      </c>
      <c r="V32" s="14">
        <f t="shared" si="6"/>
        <v>0</v>
      </c>
    </row>
    <row r="33" spans="1:22" ht="15.75" x14ac:dyDescent="0.25">
      <c r="A33" s="47"/>
      <c r="B33" s="48"/>
      <c r="C33" s="48"/>
      <c r="D33" s="46">
        <f t="shared" si="0"/>
        <v>0</v>
      </c>
      <c r="E33" s="46">
        <f>VLOOKUP(C33,'Scoring table'!$C$16:$D$26,2,TRUE)</f>
        <v>0</v>
      </c>
      <c r="F33" s="49"/>
      <c r="G33" s="49"/>
      <c r="H33" s="77">
        <f t="shared" si="1"/>
        <v>0</v>
      </c>
      <c r="I33" s="77">
        <f>VLOOKUP(G33,'Scoring table'!$G$16:$H$26,2,TRUE)</f>
        <v>0</v>
      </c>
      <c r="J33" s="48"/>
      <c r="K33" s="48"/>
      <c r="L33" s="76">
        <f t="shared" si="2"/>
        <v>0</v>
      </c>
      <c r="M33" s="76">
        <f>VLOOKUP(K33,'Scoring table'!$K$16:$L$26,2,TRUE)</f>
        <v>0</v>
      </c>
      <c r="N33" s="49"/>
      <c r="O33" s="49"/>
      <c r="P33" s="77">
        <f t="shared" si="3"/>
        <v>0</v>
      </c>
      <c r="Q33" s="77">
        <f>VLOOKUP(O33,'Scoring table'!$O$16:$P$26,2,TRUE)</f>
        <v>0</v>
      </c>
      <c r="R33" s="48"/>
      <c r="S33" s="48"/>
      <c r="T33" s="76">
        <f t="shared" si="4"/>
        <v>0</v>
      </c>
      <c r="U33" s="76">
        <f>VLOOKUP(S33,'Scoring table'!$S$16:$T$26,2,TRUE)</f>
        <v>0</v>
      </c>
      <c r="V33" s="14">
        <f t="shared" si="6"/>
        <v>0</v>
      </c>
    </row>
    <row r="34" spans="1:22" ht="15.75" x14ac:dyDescent="0.25">
      <c r="A34" s="47"/>
      <c r="B34" s="48"/>
      <c r="C34" s="48"/>
      <c r="D34" s="46">
        <f t="shared" si="0"/>
        <v>0</v>
      </c>
      <c r="E34" s="46">
        <f>VLOOKUP(C34,'Scoring table'!$C$16:$D$26,2,TRUE)</f>
        <v>0</v>
      </c>
      <c r="F34" s="49"/>
      <c r="G34" s="49"/>
      <c r="H34" s="77">
        <f t="shared" si="1"/>
        <v>0</v>
      </c>
      <c r="I34" s="77">
        <f>VLOOKUP(G34,'Scoring table'!$G$16:$H$26,2,TRUE)</f>
        <v>0</v>
      </c>
      <c r="J34" s="48"/>
      <c r="K34" s="48"/>
      <c r="L34" s="76">
        <f t="shared" si="2"/>
        <v>0</v>
      </c>
      <c r="M34" s="76">
        <f>VLOOKUP(K34,'Scoring table'!$K$16:$L$26,2,TRUE)</f>
        <v>0</v>
      </c>
      <c r="N34" s="49"/>
      <c r="O34" s="49"/>
      <c r="P34" s="77">
        <f t="shared" si="3"/>
        <v>0</v>
      </c>
      <c r="Q34" s="77">
        <f>VLOOKUP(O34,'Scoring table'!$O$16:$P$26,2,TRUE)</f>
        <v>0</v>
      </c>
      <c r="R34" s="48"/>
      <c r="S34" s="48"/>
      <c r="T34" s="76">
        <f t="shared" si="4"/>
        <v>0</v>
      </c>
      <c r="U34" s="76">
        <f>VLOOKUP(S34,'Scoring table'!$S$16:$T$26,2,TRUE)</f>
        <v>0</v>
      </c>
      <c r="V34" s="14">
        <f t="shared" si="6"/>
        <v>0</v>
      </c>
    </row>
    <row r="35" spans="1:22" ht="15.75" x14ac:dyDescent="0.25">
      <c r="A35" s="47"/>
      <c r="B35" s="48"/>
      <c r="C35" s="48"/>
      <c r="D35" s="46">
        <f t="shared" si="0"/>
        <v>0</v>
      </c>
      <c r="E35" s="46">
        <f>VLOOKUP(C35,'Scoring table'!$C$16:$D$26,2,TRUE)</f>
        <v>0</v>
      </c>
      <c r="F35" s="49"/>
      <c r="G35" s="49"/>
      <c r="H35" s="77">
        <f t="shared" si="1"/>
        <v>0</v>
      </c>
      <c r="I35" s="77">
        <f>VLOOKUP(G35,'Scoring table'!$G$16:$H$26,2,TRUE)</f>
        <v>0</v>
      </c>
      <c r="J35" s="48"/>
      <c r="K35" s="48"/>
      <c r="L35" s="76">
        <f t="shared" si="2"/>
        <v>0</v>
      </c>
      <c r="M35" s="76">
        <f>VLOOKUP(K35,'Scoring table'!$K$16:$L$26,2,TRUE)</f>
        <v>0</v>
      </c>
      <c r="N35" s="49"/>
      <c r="O35" s="49"/>
      <c r="P35" s="77">
        <f t="shared" si="3"/>
        <v>0</v>
      </c>
      <c r="Q35" s="77">
        <f>VLOOKUP(O35,'Scoring table'!$O$16:$P$26,2,TRUE)</f>
        <v>0</v>
      </c>
      <c r="R35" s="48"/>
      <c r="S35" s="48"/>
      <c r="T35" s="76">
        <f t="shared" si="4"/>
        <v>0</v>
      </c>
      <c r="U35" s="76">
        <f>VLOOKUP(S35,'Scoring table'!$S$16:$T$26,2,TRUE)</f>
        <v>0</v>
      </c>
      <c r="V35" s="14">
        <f t="shared" si="6"/>
        <v>0</v>
      </c>
    </row>
    <row r="36" spans="1:22" ht="15.75" x14ac:dyDescent="0.25">
      <c r="A36" s="47"/>
      <c r="B36" s="48"/>
      <c r="C36" s="48"/>
      <c r="D36" s="46">
        <f t="shared" si="0"/>
        <v>0</v>
      </c>
      <c r="E36" s="46">
        <f>VLOOKUP(C36,'Scoring table'!$C$16:$D$26,2,TRUE)</f>
        <v>0</v>
      </c>
      <c r="F36" s="49"/>
      <c r="G36" s="49"/>
      <c r="H36" s="77">
        <f t="shared" si="1"/>
        <v>0</v>
      </c>
      <c r="I36" s="77">
        <f>VLOOKUP(G36,'Scoring table'!$G$16:$H$26,2,TRUE)</f>
        <v>0</v>
      </c>
      <c r="J36" s="48"/>
      <c r="K36" s="48"/>
      <c r="L36" s="76">
        <f t="shared" si="2"/>
        <v>0</v>
      </c>
      <c r="M36" s="76">
        <f>VLOOKUP(K36,'Scoring table'!$K$16:$L$26,2,TRUE)</f>
        <v>0</v>
      </c>
      <c r="N36" s="49"/>
      <c r="O36" s="49"/>
      <c r="P36" s="77">
        <f t="shared" si="3"/>
        <v>0</v>
      </c>
      <c r="Q36" s="77">
        <f>VLOOKUP(O36,'Scoring table'!$O$16:$P$26,2,TRUE)</f>
        <v>0</v>
      </c>
      <c r="R36" s="48"/>
      <c r="S36" s="48"/>
      <c r="T36" s="76">
        <f t="shared" si="4"/>
        <v>0</v>
      </c>
      <c r="U36" s="76">
        <f>VLOOKUP(S36,'Scoring table'!$S$16:$T$26,2,TRUE)</f>
        <v>0</v>
      </c>
      <c r="V36" s="14">
        <f t="shared" si="6"/>
        <v>0</v>
      </c>
    </row>
    <row r="37" spans="1:22" ht="15.75" x14ac:dyDescent="0.25">
      <c r="A37" s="47"/>
      <c r="B37" s="48"/>
      <c r="C37" s="48"/>
      <c r="D37" s="46">
        <f t="shared" si="0"/>
        <v>0</v>
      </c>
      <c r="E37" s="46">
        <f>VLOOKUP(C37,'Scoring table'!$C$16:$D$26,2,TRUE)</f>
        <v>0</v>
      </c>
      <c r="F37" s="49"/>
      <c r="G37" s="49"/>
      <c r="H37" s="77">
        <f t="shared" si="1"/>
        <v>0</v>
      </c>
      <c r="I37" s="77">
        <f>VLOOKUP(G37,'Scoring table'!$G$16:$H$26,2,TRUE)</f>
        <v>0</v>
      </c>
      <c r="J37" s="48"/>
      <c r="K37" s="48"/>
      <c r="L37" s="76">
        <f t="shared" si="2"/>
        <v>0</v>
      </c>
      <c r="M37" s="76">
        <f>VLOOKUP(K37,'Scoring table'!$K$16:$L$26,2,TRUE)</f>
        <v>0</v>
      </c>
      <c r="N37" s="49"/>
      <c r="O37" s="49"/>
      <c r="P37" s="77">
        <f t="shared" si="3"/>
        <v>0</v>
      </c>
      <c r="Q37" s="77">
        <f>VLOOKUP(O37,'Scoring table'!$O$16:$P$26,2,TRUE)</f>
        <v>0</v>
      </c>
      <c r="R37" s="48"/>
      <c r="S37" s="48"/>
      <c r="T37" s="76">
        <f t="shared" si="4"/>
        <v>0</v>
      </c>
      <c r="U37" s="76">
        <f>VLOOKUP(S37,'Scoring table'!$S$16:$T$26,2,TRUE)</f>
        <v>0</v>
      </c>
      <c r="V37" s="14">
        <f t="shared" si="6"/>
        <v>0</v>
      </c>
    </row>
    <row r="38" spans="1:22" ht="15.75" x14ac:dyDescent="0.25">
      <c r="A38" s="47"/>
      <c r="B38" s="48"/>
      <c r="C38" s="48"/>
      <c r="D38" s="46">
        <f t="shared" si="0"/>
        <v>0</v>
      </c>
      <c r="E38" s="46">
        <f>VLOOKUP(C38,'Scoring table'!$C$16:$D$26,2,TRUE)</f>
        <v>0</v>
      </c>
      <c r="F38" s="49"/>
      <c r="G38" s="49"/>
      <c r="H38" s="77">
        <f t="shared" si="1"/>
        <v>0</v>
      </c>
      <c r="I38" s="77">
        <f>VLOOKUP(G38,'Scoring table'!$G$16:$H$26,2,TRUE)</f>
        <v>0</v>
      </c>
      <c r="J38" s="48"/>
      <c r="K38" s="48"/>
      <c r="L38" s="76">
        <f t="shared" si="2"/>
        <v>0</v>
      </c>
      <c r="M38" s="76">
        <f>VLOOKUP(K38,'Scoring table'!$K$16:$L$26,2,TRUE)</f>
        <v>0</v>
      </c>
      <c r="N38" s="49"/>
      <c r="O38" s="49"/>
      <c r="P38" s="77">
        <f t="shared" si="3"/>
        <v>0</v>
      </c>
      <c r="Q38" s="77">
        <f>VLOOKUP(O38,'Scoring table'!$O$16:$P$26,2,TRUE)</f>
        <v>0</v>
      </c>
      <c r="R38" s="48"/>
      <c r="S38" s="48"/>
      <c r="T38" s="76">
        <f t="shared" si="4"/>
        <v>0</v>
      </c>
      <c r="U38" s="76">
        <f>VLOOKUP(S38,'Scoring table'!$S$16:$T$26,2,TRUE)</f>
        <v>0</v>
      </c>
      <c r="V38" s="14">
        <f t="shared" si="6"/>
        <v>0</v>
      </c>
    </row>
    <row r="39" spans="1:22" ht="15.75" x14ac:dyDescent="0.25">
      <c r="A39" s="47"/>
      <c r="B39" s="48"/>
      <c r="C39" s="48"/>
      <c r="D39" s="46">
        <f t="shared" si="0"/>
        <v>0</v>
      </c>
      <c r="E39" s="46">
        <f>VLOOKUP(C39,'Scoring table'!$C$16:$D$26,2,TRUE)</f>
        <v>0</v>
      </c>
      <c r="F39" s="49"/>
      <c r="G39" s="49"/>
      <c r="H39" s="77">
        <f t="shared" si="1"/>
        <v>0</v>
      </c>
      <c r="I39" s="77">
        <f>VLOOKUP(G39,'Scoring table'!$G$16:$H$26,2,TRUE)</f>
        <v>0</v>
      </c>
      <c r="J39" s="48"/>
      <c r="K39" s="48"/>
      <c r="L39" s="76">
        <f t="shared" si="2"/>
        <v>0</v>
      </c>
      <c r="M39" s="76">
        <f>VLOOKUP(K39,'Scoring table'!$K$16:$L$26,2,TRUE)</f>
        <v>0</v>
      </c>
      <c r="N39" s="49"/>
      <c r="O39" s="49"/>
      <c r="P39" s="77">
        <f t="shared" si="3"/>
        <v>0</v>
      </c>
      <c r="Q39" s="77">
        <f>VLOOKUP(O39,'Scoring table'!$O$16:$P$26,2,TRUE)</f>
        <v>0</v>
      </c>
      <c r="R39" s="48"/>
      <c r="S39" s="48"/>
      <c r="T39" s="76">
        <f t="shared" si="4"/>
        <v>0</v>
      </c>
      <c r="U39" s="76">
        <f>VLOOKUP(S39,'Scoring table'!$S$16:$T$26,2,TRUE)</f>
        <v>0</v>
      </c>
      <c r="V39" s="14">
        <f t="shared" si="6"/>
        <v>0</v>
      </c>
    </row>
    <row r="40" spans="1:22" ht="15.75" x14ac:dyDescent="0.25">
      <c r="A40" s="47"/>
      <c r="B40" s="48"/>
      <c r="C40" s="48"/>
      <c r="D40" s="46">
        <f t="shared" si="0"/>
        <v>0</v>
      </c>
      <c r="E40" s="46">
        <f>VLOOKUP(C40,'Scoring table'!$C$16:$D$26,2,TRUE)</f>
        <v>0</v>
      </c>
      <c r="F40" s="49"/>
      <c r="G40" s="49"/>
      <c r="H40" s="77">
        <f t="shared" si="1"/>
        <v>0</v>
      </c>
      <c r="I40" s="77">
        <f>VLOOKUP(G40,'Scoring table'!$G$16:$H$26,2,TRUE)</f>
        <v>0</v>
      </c>
      <c r="J40" s="48"/>
      <c r="K40" s="48"/>
      <c r="L40" s="76">
        <f t="shared" si="2"/>
        <v>0</v>
      </c>
      <c r="M40" s="76">
        <f>VLOOKUP(K40,'Scoring table'!$K$16:$L$26,2,TRUE)</f>
        <v>0</v>
      </c>
      <c r="N40" s="49"/>
      <c r="O40" s="49"/>
      <c r="P40" s="77">
        <f t="shared" si="3"/>
        <v>0</v>
      </c>
      <c r="Q40" s="77">
        <f>VLOOKUP(O40,'Scoring table'!$O$16:$P$26,2,TRUE)</f>
        <v>0</v>
      </c>
      <c r="R40" s="48"/>
      <c r="S40" s="48"/>
      <c r="T40" s="76">
        <f t="shared" si="4"/>
        <v>0</v>
      </c>
      <c r="U40" s="76">
        <f>VLOOKUP(S40,'Scoring table'!$S$16:$T$26,2,TRUE)</f>
        <v>0</v>
      </c>
      <c r="V40" s="14">
        <f t="shared" si="6"/>
        <v>0</v>
      </c>
    </row>
    <row r="41" spans="1:22" ht="15.75" x14ac:dyDescent="0.25">
      <c r="A41" s="47"/>
      <c r="B41" s="48"/>
      <c r="C41" s="48"/>
      <c r="D41" s="46">
        <f t="shared" si="0"/>
        <v>0</v>
      </c>
      <c r="E41" s="46">
        <f>VLOOKUP(C41,'Scoring table'!$C$16:$D$26,2,TRUE)</f>
        <v>0</v>
      </c>
      <c r="F41" s="49"/>
      <c r="G41" s="49"/>
      <c r="H41" s="77">
        <f t="shared" si="1"/>
        <v>0</v>
      </c>
      <c r="I41" s="77">
        <f>VLOOKUP(G41,'Scoring table'!$G$16:$H$26,2,TRUE)</f>
        <v>0</v>
      </c>
      <c r="J41" s="48"/>
      <c r="K41" s="48"/>
      <c r="L41" s="76">
        <f t="shared" si="2"/>
        <v>0</v>
      </c>
      <c r="M41" s="76">
        <f>VLOOKUP(K41,'Scoring table'!$K$16:$L$26,2,TRUE)</f>
        <v>0</v>
      </c>
      <c r="N41" s="49"/>
      <c r="O41" s="49"/>
      <c r="P41" s="77">
        <f t="shared" si="3"/>
        <v>0</v>
      </c>
      <c r="Q41" s="77">
        <f>VLOOKUP(O41,'Scoring table'!$O$16:$P$26,2,TRUE)</f>
        <v>0</v>
      </c>
      <c r="R41" s="48"/>
      <c r="S41" s="48"/>
      <c r="T41" s="76">
        <f t="shared" si="4"/>
        <v>0</v>
      </c>
      <c r="U41" s="76">
        <f>VLOOKUP(S41,'Scoring table'!$S$16:$T$26,2,TRUE)</f>
        <v>0</v>
      </c>
      <c r="V41" s="14">
        <f t="shared" si="6"/>
        <v>0</v>
      </c>
    </row>
    <row r="42" spans="1:22" ht="15.75" x14ac:dyDescent="0.25">
      <c r="A42" s="47"/>
      <c r="B42" s="48"/>
      <c r="C42" s="48"/>
      <c r="D42" s="46">
        <f t="shared" si="0"/>
        <v>0</v>
      </c>
      <c r="E42" s="46">
        <f>VLOOKUP(C42,'Scoring table'!$C$16:$D$26,2,TRUE)</f>
        <v>0</v>
      </c>
      <c r="F42" s="49"/>
      <c r="G42" s="49"/>
      <c r="H42" s="77">
        <f t="shared" si="1"/>
        <v>0</v>
      </c>
      <c r="I42" s="77">
        <f>VLOOKUP(G42,'Scoring table'!$G$16:$H$26,2,TRUE)</f>
        <v>0</v>
      </c>
      <c r="J42" s="48"/>
      <c r="K42" s="48"/>
      <c r="L42" s="76">
        <f t="shared" si="2"/>
        <v>0</v>
      </c>
      <c r="M42" s="76">
        <f>VLOOKUP(K42,'Scoring table'!$K$16:$L$26,2,TRUE)</f>
        <v>0</v>
      </c>
      <c r="N42" s="49"/>
      <c r="O42" s="49"/>
      <c r="P42" s="77">
        <f t="shared" si="3"/>
        <v>0</v>
      </c>
      <c r="Q42" s="77">
        <f>VLOOKUP(O42,'Scoring table'!$O$16:$P$26,2,TRUE)</f>
        <v>0</v>
      </c>
      <c r="R42" s="48"/>
      <c r="S42" s="48"/>
      <c r="T42" s="76">
        <f t="shared" si="4"/>
        <v>0</v>
      </c>
      <c r="U42" s="76">
        <f>VLOOKUP(S42,'Scoring table'!$S$16:$T$26,2,TRUE)</f>
        <v>0</v>
      </c>
      <c r="V42" s="14">
        <f t="shared" si="6"/>
        <v>0</v>
      </c>
    </row>
    <row r="43" spans="1:22" ht="15.75" x14ac:dyDescent="0.25">
      <c r="A43" s="47"/>
      <c r="B43" s="48"/>
      <c r="C43" s="48"/>
      <c r="D43" s="46">
        <f t="shared" si="0"/>
        <v>0</v>
      </c>
      <c r="E43" s="46">
        <f>VLOOKUP(C43,'Scoring table'!$C$16:$D$26,2,TRUE)</f>
        <v>0</v>
      </c>
      <c r="F43" s="49"/>
      <c r="G43" s="49"/>
      <c r="H43" s="77">
        <f t="shared" si="1"/>
        <v>0</v>
      </c>
      <c r="I43" s="77">
        <f>VLOOKUP(G43,'Scoring table'!$G$16:$H$26,2,TRUE)</f>
        <v>0</v>
      </c>
      <c r="J43" s="48"/>
      <c r="K43" s="48"/>
      <c r="L43" s="76">
        <f t="shared" si="2"/>
        <v>0</v>
      </c>
      <c r="M43" s="76">
        <f>VLOOKUP(K43,'Scoring table'!$K$16:$L$26,2,TRUE)</f>
        <v>0</v>
      </c>
      <c r="N43" s="49"/>
      <c r="O43" s="49"/>
      <c r="P43" s="77">
        <f t="shared" si="3"/>
        <v>0</v>
      </c>
      <c r="Q43" s="77">
        <f>VLOOKUP(O43,'Scoring table'!$O$16:$P$26,2,TRUE)</f>
        <v>0</v>
      </c>
      <c r="R43" s="48"/>
      <c r="S43" s="48"/>
      <c r="T43" s="76">
        <f t="shared" si="4"/>
        <v>0</v>
      </c>
      <c r="U43" s="76">
        <f>VLOOKUP(S43,'Scoring table'!$S$16:$T$26,2,TRUE)</f>
        <v>0</v>
      </c>
      <c r="V43" s="14">
        <f t="shared" si="6"/>
        <v>0</v>
      </c>
    </row>
    <row r="44" spans="1:22" ht="15.75" x14ac:dyDescent="0.25">
      <c r="A44" s="47"/>
      <c r="B44" s="48"/>
      <c r="C44" s="48"/>
      <c r="D44" s="46">
        <f t="shared" si="0"/>
        <v>0</v>
      </c>
      <c r="E44" s="46">
        <f>VLOOKUP(C44,'Scoring table'!$C$16:$D$26,2,TRUE)</f>
        <v>0</v>
      </c>
      <c r="F44" s="49"/>
      <c r="G44" s="49"/>
      <c r="H44" s="77">
        <f t="shared" si="1"/>
        <v>0</v>
      </c>
      <c r="I44" s="77">
        <f>VLOOKUP(G44,'Scoring table'!$G$16:$H$26,2,TRUE)</f>
        <v>0</v>
      </c>
      <c r="J44" s="48"/>
      <c r="K44" s="48"/>
      <c r="L44" s="76">
        <f t="shared" si="2"/>
        <v>0</v>
      </c>
      <c r="M44" s="76">
        <f>VLOOKUP(K44,'Scoring table'!$K$16:$L$26,2,TRUE)</f>
        <v>0</v>
      </c>
      <c r="N44" s="49"/>
      <c r="O44" s="49"/>
      <c r="P44" s="77">
        <f t="shared" si="3"/>
        <v>0</v>
      </c>
      <c r="Q44" s="77">
        <f>VLOOKUP(O44,'Scoring table'!$O$16:$P$26,2,TRUE)</f>
        <v>0</v>
      </c>
      <c r="R44" s="48"/>
      <c r="S44" s="48"/>
      <c r="T44" s="76">
        <f t="shared" si="4"/>
        <v>0</v>
      </c>
      <c r="U44" s="76">
        <f>VLOOKUP(S44,'Scoring table'!$S$16:$T$26,2,TRUE)</f>
        <v>0</v>
      </c>
      <c r="V44" s="14">
        <f t="shared" si="6"/>
        <v>0</v>
      </c>
    </row>
    <row r="45" spans="1:22" ht="15.75" x14ac:dyDescent="0.25">
      <c r="A45" s="47"/>
      <c r="B45" s="48"/>
      <c r="C45" s="48"/>
      <c r="D45" s="46">
        <f t="shared" si="0"/>
        <v>0</v>
      </c>
      <c r="E45" s="46">
        <f>VLOOKUP(C45,'Scoring table'!$C$16:$D$26,2,TRUE)</f>
        <v>0</v>
      </c>
      <c r="F45" s="49"/>
      <c r="G45" s="49"/>
      <c r="H45" s="77">
        <f t="shared" si="1"/>
        <v>0</v>
      </c>
      <c r="I45" s="77">
        <f>VLOOKUP(G45,'Scoring table'!$G$16:$H$26,2,TRUE)</f>
        <v>0</v>
      </c>
      <c r="J45" s="48"/>
      <c r="K45" s="48"/>
      <c r="L45" s="76">
        <f t="shared" si="2"/>
        <v>0</v>
      </c>
      <c r="M45" s="76">
        <f>VLOOKUP(K45,'Scoring table'!$K$16:$L$26,2,TRUE)</f>
        <v>0</v>
      </c>
      <c r="N45" s="49"/>
      <c r="O45" s="49"/>
      <c r="P45" s="77">
        <f t="shared" si="3"/>
        <v>0</v>
      </c>
      <c r="Q45" s="77">
        <f>VLOOKUP(O45,'Scoring table'!$O$16:$P$26,2,TRUE)</f>
        <v>0</v>
      </c>
      <c r="R45" s="48"/>
      <c r="S45" s="48"/>
      <c r="T45" s="76">
        <f t="shared" si="4"/>
        <v>0</v>
      </c>
      <c r="U45" s="76">
        <f>VLOOKUP(S45,'Scoring table'!$S$16:$T$26,2,TRUE)</f>
        <v>0</v>
      </c>
      <c r="V45" s="14">
        <f t="shared" si="6"/>
        <v>0</v>
      </c>
    </row>
    <row r="47" spans="1:22" x14ac:dyDescent="0.25">
      <c r="A47" s="12" t="s">
        <v>25</v>
      </c>
      <c r="B47" s="27">
        <f>COUNTIF(V11:V45, "&gt;0")</f>
        <v>0</v>
      </c>
    </row>
    <row r="48" spans="1:22" x14ac:dyDescent="0.25">
      <c r="A48" s="12" t="s">
        <v>22</v>
      </c>
      <c r="B48" s="27">
        <f>SUM(V11:V45)</f>
        <v>0</v>
      </c>
    </row>
    <row r="49" spans="1:2" x14ac:dyDescent="0.25">
      <c r="A49" s="12" t="s">
        <v>23</v>
      </c>
      <c r="B49" t="e">
        <f>B48/B47</f>
        <v>#DIV/0!</v>
      </c>
    </row>
  </sheetData>
  <sheetProtection password="CFC7" sheet="1" objects="1" scenarios="1"/>
  <mergeCells count="10"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S23" sqref="S23"/>
    </sheetView>
  </sheetViews>
  <sheetFormatPr defaultRowHeight="15" x14ac:dyDescent="0.25"/>
  <cols>
    <col min="5" max="5" width="12.7109375" customWidth="1"/>
    <col min="6" max="6" width="0.28515625" customWidth="1"/>
    <col min="8" max="8" width="3.85546875" customWidth="1"/>
    <col min="11" max="11" width="7" customWidth="1"/>
    <col min="12" max="12" width="0.42578125" hidden="1" customWidth="1"/>
    <col min="13" max="13" width="12" customWidth="1"/>
  </cols>
  <sheetData>
    <row r="1" spans="1:13" ht="18.75" x14ac:dyDescent="0.25">
      <c r="A1" s="84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25">
      <c r="A2" s="86" t="s">
        <v>27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90"/>
      <c r="M2" s="86" t="s">
        <v>28</v>
      </c>
    </row>
    <row r="3" spans="1:13" x14ac:dyDescent="0.25">
      <c r="A3" s="87"/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M3" s="87"/>
    </row>
    <row r="4" spans="1:13" x14ac:dyDescent="0.25">
      <c r="A4" s="22" t="s">
        <v>29</v>
      </c>
      <c r="B4" s="94" t="s">
        <v>30</v>
      </c>
      <c r="C4" s="95"/>
      <c r="D4" s="95"/>
      <c r="E4" s="95"/>
      <c r="F4" s="95"/>
      <c r="G4" s="96"/>
      <c r="H4" s="96"/>
      <c r="I4" s="96"/>
      <c r="J4" s="96"/>
      <c r="K4" s="96"/>
      <c r="L4" s="97"/>
      <c r="M4" s="23" t="s">
        <v>31</v>
      </c>
    </row>
    <row r="5" spans="1:13" ht="20.25" customHeight="1" x14ac:dyDescent="0.25">
      <c r="A5" s="108" t="s">
        <v>32</v>
      </c>
      <c r="B5" s="111" t="s">
        <v>33</v>
      </c>
      <c r="C5" s="112"/>
      <c r="D5" s="112"/>
      <c r="E5" s="113"/>
      <c r="F5" s="111" t="s">
        <v>34</v>
      </c>
      <c r="G5" s="112"/>
      <c r="H5" s="112"/>
      <c r="I5" s="112"/>
      <c r="J5" s="112"/>
      <c r="K5" s="112"/>
      <c r="L5" s="113"/>
      <c r="M5" s="29" t="s">
        <v>35</v>
      </c>
    </row>
    <row r="6" spans="1:13" x14ac:dyDescent="0.25">
      <c r="A6" s="109"/>
      <c r="B6" s="88"/>
      <c r="C6" s="89"/>
      <c r="D6" s="89"/>
      <c r="E6" s="89"/>
      <c r="F6" s="90"/>
      <c r="G6" s="88"/>
      <c r="H6" s="89"/>
      <c r="I6" s="89"/>
      <c r="J6" s="89"/>
      <c r="K6" s="90"/>
      <c r="L6" s="88"/>
      <c r="M6" s="98"/>
    </row>
    <row r="7" spans="1:13" x14ac:dyDescent="0.25">
      <c r="A7" s="110"/>
      <c r="B7" s="91"/>
      <c r="C7" s="92"/>
      <c r="D7" s="92"/>
      <c r="E7" s="92"/>
      <c r="F7" s="93"/>
      <c r="G7" s="91"/>
      <c r="H7" s="92"/>
      <c r="I7" s="92"/>
      <c r="J7" s="92"/>
      <c r="K7" s="93"/>
      <c r="L7" s="91"/>
      <c r="M7" s="99"/>
    </row>
    <row r="8" spans="1:13" ht="20.25" customHeight="1" x14ac:dyDescent="0.25">
      <c r="A8" s="100" t="s">
        <v>11</v>
      </c>
      <c r="B8" s="102" t="s">
        <v>33</v>
      </c>
      <c r="C8" s="103"/>
      <c r="D8" s="104"/>
      <c r="E8" s="102" t="s">
        <v>34</v>
      </c>
      <c r="F8" s="103"/>
      <c r="G8" s="103"/>
      <c r="H8" s="104"/>
      <c r="I8" s="102" t="s">
        <v>36</v>
      </c>
      <c r="J8" s="103"/>
      <c r="K8" s="103"/>
      <c r="L8" s="104"/>
      <c r="M8" s="28" t="s">
        <v>15</v>
      </c>
    </row>
    <row r="9" spans="1:13" ht="25.5" customHeight="1" x14ac:dyDescent="0.25">
      <c r="A9" s="101"/>
      <c r="B9" s="105"/>
      <c r="C9" s="106"/>
      <c r="D9" s="107"/>
      <c r="E9" s="105"/>
      <c r="F9" s="106"/>
      <c r="G9" s="106"/>
      <c r="H9" s="107"/>
      <c r="I9" s="105"/>
      <c r="J9" s="106"/>
      <c r="K9" s="106"/>
      <c r="L9" s="107"/>
      <c r="M9" s="26"/>
    </row>
    <row r="10" spans="1:13" x14ac:dyDescent="0.25">
      <c r="A10" s="108" t="s">
        <v>37</v>
      </c>
      <c r="B10" s="111" t="str">
        <f>B5</f>
        <v>Attempt 1</v>
      </c>
      <c r="C10" s="112"/>
      <c r="D10" s="112"/>
      <c r="E10" s="113"/>
      <c r="F10" s="111" t="str">
        <f>F5</f>
        <v>Attempt 2</v>
      </c>
      <c r="G10" s="112"/>
      <c r="H10" s="112"/>
      <c r="I10" s="112"/>
      <c r="J10" s="112"/>
      <c r="K10" s="112"/>
      <c r="L10" s="113"/>
      <c r="M10" s="108" t="s">
        <v>15</v>
      </c>
    </row>
    <row r="11" spans="1:13" ht="9.75" customHeight="1" x14ac:dyDescent="0.25">
      <c r="A11" s="109"/>
      <c r="B11" s="114"/>
      <c r="C11" s="115"/>
      <c r="D11" s="115"/>
      <c r="E11" s="116"/>
      <c r="F11" s="114"/>
      <c r="G11" s="115"/>
      <c r="H11" s="115"/>
      <c r="I11" s="115"/>
      <c r="J11" s="115"/>
      <c r="K11" s="115"/>
      <c r="L11" s="116"/>
      <c r="M11" s="110"/>
    </row>
    <row r="12" spans="1:13" x14ac:dyDescent="0.25">
      <c r="A12" s="109"/>
      <c r="B12" s="88"/>
      <c r="C12" s="89"/>
      <c r="D12" s="89"/>
      <c r="E12" s="90"/>
      <c r="F12" s="88"/>
      <c r="G12" s="89"/>
      <c r="H12" s="89"/>
      <c r="I12" s="89"/>
      <c r="J12" s="89"/>
      <c r="K12" s="89"/>
      <c r="L12" s="90"/>
      <c r="M12" s="98"/>
    </row>
    <row r="13" spans="1:13" x14ac:dyDescent="0.25">
      <c r="A13" s="109"/>
      <c r="B13" s="117"/>
      <c r="C13" s="118"/>
      <c r="D13" s="118"/>
      <c r="E13" s="119"/>
      <c r="F13" s="117"/>
      <c r="G13" s="118"/>
      <c r="H13" s="118"/>
      <c r="I13" s="118"/>
      <c r="J13" s="118"/>
      <c r="K13" s="118"/>
      <c r="L13" s="119"/>
      <c r="M13" s="120"/>
    </row>
    <row r="14" spans="1:13" hidden="1" x14ac:dyDescent="0.25">
      <c r="A14" s="110"/>
      <c r="B14" s="117"/>
      <c r="C14" s="118"/>
      <c r="D14" s="118"/>
      <c r="E14" s="119"/>
      <c r="F14" s="117"/>
      <c r="G14" s="118"/>
      <c r="H14" s="118"/>
      <c r="I14" s="118"/>
      <c r="J14" s="118"/>
      <c r="K14" s="118"/>
      <c r="L14" s="119"/>
      <c r="M14" s="99"/>
    </row>
    <row r="15" spans="1:13" x14ac:dyDescent="0.25">
      <c r="A15" s="121" t="s">
        <v>10</v>
      </c>
      <c r="B15" s="102" t="s">
        <v>33</v>
      </c>
      <c r="C15" s="103"/>
      <c r="D15" s="104"/>
      <c r="E15" s="102" t="s">
        <v>34</v>
      </c>
      <c r="F15" s="103"/>
      <c r="G15" s="103"/>
      <c r="H15" s="104"/>
      <c r="I15" s="102" t="s">
        <v>36</v>
      </c>
      <c r="J15" s="103"/>
      <c r="K15" s="103"/>
      <c r="L15" s="104"/>
      <c r="M15" s="28" t="s">
        <v>15</v>
      </c>
    </row>
    <row r="16" spans="1:13" x14ac:dyDescent="0.25">
      <c r="A16" s="122"/>
      <c r="B16" s="88"/>
      <c r="C16" s="89"/>
      <c r="D16" s="90"/>
      <c r="E16" s="88"/>
      <c r="F16" s="89"/>
      <c r="G16" s="89"/>
      <c r="H16" s="90"/>
      <c r="I16" s="129"/>
      <c r="J16" s="130"/>
      <c r="K16" s="130"/>
      <c r="L16" s="131"/>
      <c r="M16" s="98"/>
    </row>
    <row r="17" spans="1:13" ht="12.75" customHeight="1" x14ac:dyDescent="0.25">
      <c r="A17" s="101"/>
      <c r="B17" s="91"/>
      <c r="C17" s="92"/>
      <c r="D17" s="93"/>
      <c r="E17" s="91"/>
      <c r="F17" s="92"/>
      <c r="G17" s="92"/>
      <c r="H17" s="93"/>
      <c r="I17" s="132"/>
      <c r="J17" s="133"/>
      <c r="K17" s="133"/>
      <c r="L17" s="134"/>
      <c r="M17" s="99"/>
    </row>
    <row r="18" spans="1:13" x14ac:dyDescent="0.25">
      <c r="A18" s="108" t="s">
        <v>38</v>
      </c>
      <c r="B18" s="111" t="str">
        <f>B5</f>
        <v>Attempt 1</v>
      </c>
      <c r="C18" s="112"/>
      <c r="D18" s="112"/>
      <c r="E18" s="112"/>
      <c r="F18" s="113"/>
      <c r="G18" s="111" t="s">
        <v>34</v>
      </c>
      <c r="H18" s="112"/>
      <c r="I18" s="112"/>
      <c r="J18" s="112"/>
      <c r="K18" s="113"/>
      <c r="L18" s="111" t="s">
        <v>35</v>
      </c>
      <c r="M18" s="113"/>
    </row>
    <row r="19" spans="1:13" ht="9" customHeight="1" x14ac:dyDescent="0.25">
      <c r="A19" s="109"/>
      <c r="B19" s="114"/>
      <c r="C19" s="115"/>
      <c r="D19" s="115"/>
      <c r="E19" s="115"/>
      <c r="F19" s="116"/>
      <c r="G19" s="114"/>
      <c r="H19" s="115"/>
      <c r="I19" s="115"/>
      <c r="J19" s="115"/>
      <c r="K19" s="116"/>
      <c r="L19" s="114"/>
      <c r="M19" s="116"/>
    </row>
    <row r="20" spans="1:13" x14ac:dyDescent="0.25">
      <c r="A20" s="109"/>
      <c r="B20" s="88"/>
      <c r="C20" s="89"/>
      <c r="D20" s="89"/>
      <c r="E20" s="89"/>
      <c r="F20" s="90"/>
      <c r="G20" s="88"/>
      <c r="H20" s="89"/>
      <c r="I20" s="89"/>
      <c r="J20" s="89"/>
      <c r="K20" s="90"/>
      <c r="L20" s="88"/>
      <c r="M20" s="90"/>
    </row>
    <row r="21" spans="1:13" x14ac:dyDescent="0.25">
      <c r="A21" s="110"/>
      <c r="B21" s="91"/>
      <c r="C21" s="92"/>
      <c r="D21" s="92"/>
      <c r="E21" s="92"/>
      <c r="F21" s="93"/>
      <c r="G21" s="91"/>
      <c r="H21" s="92"/>
      <c r="I21" s="92"/>
      <c r="J21" s="92"/>
      <c r="K21" s="93"/>
      <c r="L21" s="91"/>
      <c r="M21" s="93"/>
    </row>
    <row r="22" spans="1:13" ht="44.2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27.75" customHeight="1" x14ac:dyDescent="0.25"/>
    <row r="24" spans="1:13" ht="25.5" customHeight="1" x14ac:dyDescent="0.25"/>
    <row r="25" spans="1:13" ht="18.75" x14ac:dyDescent="0.25">
      <c r="A25" s="135" t="s">
        <v>26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3" x14ac:dyDescent="0.25">
      <c r="A26" s="86" t="s">
        <v>27</v>
      </c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86" t="s">
        <v>28</v>
      </c>
    </row>
    <row r="27" spans="1:13" x14ac:dyDescent="0.25">
      <c r="A27" s="87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87"/>
    </row>
    <row r="28" spans="1:13" x14ac:dyDescent="0.25">
      <c r="A28" s="22" t="s">
        <v>29</v>
      </c>
      <c r="B28" s="94" t="s">
        <v>30</v>
      </c>
      <c r="C28" s="95"/>
      <c r="D28" s="95"/>
      <c r="E28" s="95"/>
      <c r="F28" s="95"/>
      <c r="G28" s="96"/>
      <c r="H28" s="96"/>
      <c r="I28" s="96"/>
      <c r="J28" s="96"/>
      <c r="K28" s="96"/>
      <c r="L28" s="97"/>
      <c r="M28" s="23" t="s">
        <v>31</v>
      </c>
    </row>
    <row r="29" spans="1:13" ht="22.5" customHeight="1" x14ac:dyDescent="0.25">
      <c r="A29" s="123" t="s">
        <v>32</v>
      </c>
      <c r="B29" s="126" t="s">
        <v>33</v>
      </c>
      <c r="C29" s="127"/>
      <c r="D29" s="127"/>
      <c r="E29" s="128"/>
      <c r="F29" s="126" t="s">
        <v>34</v>
      </c>
      <c r="G29" s="127"/>
      <c r="H29" s="127"/>
      <c r="I29" s="127"/>
      <c r="J29" s="127"/>
      <c r="K29" s="127"/>
      <c r="L29" s="128"/>
      <c r="M29" s="24" t="s">
        <v>35</v>
      </c>
    </row>
    <row r="30" spans="1:13" x14ac:dyDescent="0.25">
      <c r="A30" s="124"/>
      <c r="B30" s="88"/>
      <c r="C30" s="89"/>
      <c r="D30" s="89"/>
      <c r="E30" s="89"/>
      <c r="F30" s="90"/>
      <c r="G30" s="88"/>
      <c r="H30" s="89"/>
      <c r="I30" s="89"/>
      <c r="J30" s="89"/>
      <c r="K30" s="90"/>
      <c r="L30" s="88"/>
      <c r="M30" s="98"/>
    </row>
    <row r="31" spans="1:13" ht="9" customHeight="1" x14ac:dyDescent="0.25">
      <c r="A31" s="125"/>
      <c r="B31" s="91"/>
      <c r="C31" s="92"/>
      <c r="D31" s="92"/>
      <c r="E31" s="92"/>
      <c r="F31" s="93"/>
      <c r="G31" s="91"/>
      <c r="H31" s="92"/>
      <c r="I31" s="92"/>
      <c r="J31" s="92"/>
      <c r="K31" s="93"/>
      <c r="L31" s="91"/>
      <c r="M31" s="99"/>
    </row>
    <row r="32" spans="1:13" ht="23.25" customHeight="1" x14ac:dyDescent="0.25">
      <c r="A32" s="137" t="s">
        <v>11</v>
      </c>
      <c r="B32" s="139" t="s">
        <v>33</v>
      </c>
      <c r="C32" s="140"/>
      <c r="D32" s="141"/>
      <c r="E32" s="139" t="s">
        <v>34</v>
      </c>
      <c r="F32" s="140"/>
      <c r="G32" s="140"/>
      <c r="H32" s="141"/>
      <c r="I32" s="139" t="s">
        <v>36</v>
      </c>
      <c r="J32" s="140"/>
      <c r="K32" s="140"/>
      <c r="L32" s="141"/>
      <c r="M32" s="25" t="s">
        <v>15</v>
      </c>
    </row>
    <row r="33" spans="1:13" ht="30" customHeight="1" x14ac:dyDescent="0.25">
      <c r="A33" s="138"/>
      <c r="B33" s="105"/>
      <c r="C33" s="106"/>
      <c r="D33" s="107"/>
      <c r="E33" s="105"/>
      <c r="F33" s="106"/>
      <c r="G33" s="106"/>
      <c r="H33" s="107"/>
      <c r="I33" s="105"/>
      <c r="J33" s="106"/>
      <c r="K33" s="106"/>
      <c r="L33" s="107"/>
      <c r="M33" s="26"/>
    </row>
    <row r="34" spans="1:13" x14ac:dyDescent="0.25">
      <c r="A34" s="123" t="s">
        <v>37</v>
      </c>
      <c r="B34" s="126" t="str">
        <f>B29</f>
        <v>Attempt 1</v>
      </c>
      <c r="C34" s="127"/>
      <c r="D34" s="127"/>
      <c r="E34" s="128"/>
      <c r="F34" s="126" t="str">
        <f>F29</f>
        <v>Attempt 2</v>
      </c>
      <c r="G34" s="127"/>
      <c r="H34" s="127"/>
      <c r="I34" s="127"/>
      <c r="J34" s="127"/>
      <c r="K34" s="127"/>
      <c r="L34" s="128"/>
      <c r="M34" s="123" t="s">
        <v>15</v>
      </c>
    </row>
    <row r="35" spans="1:13" ht="9.75" customHeight="1" x14ac:dyDescent="0.25">
      <c r="A35" s="124"/>
      <c r="B35" s="144"/>
      <c r="C35" s="145"/>
      <c r="D35" s="145"/>
      <c r="E35" s="146"/>
      <c r="F35" s="144"/>
      <c r="G35" s="145"/>
      <c r="H35" s="145"/>
      <c r="I35" s="145"/>
      <c r="J35" s="145"/>
      <c r="K35" s="145"/>
      <c r="L35" s="146"/>
      <c r="M35" s="125"/>
    </row>
    <row r="36" spans="1:13" x14ac:dyDescent="0.25">
      <c r="A36" s="124"/>
      <c r="B36" s="88"/>
      <c r="C36" s="89"/>
      <c r="D36" s="89"/>
      <c r="E36" s="90"/>
      <c r="F36" s="88"/>
      <c r="G36" s="89"/>
      <c r="H36" s="89"/>
      <c r="I36" s="89"/>
      <c r="J36" s="89"/>
      <c r="K36" s="89"/>
      <c r="L36" s="90"/>
      <c r="M36" s="98"/>
    </row>
    <row r="37" spans="1:13" x14ac:dyDescent="0.25">
      <c r="A37" s="124"/>
      <c r="B37" s="117"/>
      <c r="C37" s="118"/>
      <c r="D37" s="118"/>
      <c r="E37" s="119"/>
      <c r="F37" s="117"/>
      <c r="G37" s="118"/>
      <c r="H37" s="118"/>
      <c r="I37" s="118"/>
      <c r="J37" s="118"/>
      <c r="K37" s="118"/>
      <c r="L37" s="119"/>
      <c r="M37" s="120"/>
    </row>
    <row r="38" spans="1:13" hidden="1" x14ac:dyDescent="0.25">
      <c r="A38" s="125"/>
      <c r="B38" s="117"/>
      <c r="C38" s="118"/>
      <c r="D38" s="118"/>
      <c r="E38" s="119"/>
      <c r="F38" s="117"/>
      <c r="G38" s="118"/>
      <c r="H38" s="118"/>
      <c r="I38" s="118"/>
      <c r="J38" s="118"/>
      <c r="K38" s="118"/>
      <c r="L38" s="119"/>
      <c r="M38" s="99"/>
    </row>
    <row r="39" spans="1:13" ht="18" customHeight="1" x14ac:dyDescent="0.25">
      <c r="A39" s="142" t="s">
        <v>10</v>
      </c>
      <c r="B39" s="139" t="s">
        <v>33</v>
      </c>
      <c r="C39" s="140"/>
      <c r="D39" s="141"/>
      <c r="E39" s="139" t="s">
        <v>34</v>
      </c>
      <c r="F39" s="140"/>
      <c r="G39" s="140"/>
      <c r="H39" s="141"/>
      <c r="I39" s="139" t="s">
        <v>36</v>
      </c>
      <c r="J39" s="140"/>
      <c r="K39" s="140"/>
      <c r="L39" s="141"/>
      <c r="M39" s="25" t="s">
        <v>15</v>
      </c>
    </row>
    <row r="40" spans="1:13" x14ac:dyDescent="0.25">
      <c r="A40" s="143"/>
      <c r="B40" s="88"/>
      <c r="C40" s="89"/>
      <c r="D40" s="90"/>
      <c r="E40" s="88"/>
      <c r="F40" s="89"/>
      <c r="G40" s="89"/>
      <c r="H40" s="90"/>
      <c r="I40" s="129"/>
      <c r="J40" s="130"/>
      <c r="K40" s="130"/>
      <c r="L40" s="131"/>
      <c r="M40" s="98"/>
    </row>
    <row r="41" spans="1:13" x14ac:dyDescent="0.25">
      <c r="A41" s="138"/>
      <c r="B41" s="91"/>
      <c r="C41" s="92"/>
      <c r="D41" s="93"/>
      <c r="E41" s="91"/>
      <c r="F41" s="92"/>
      <c r="G41" s="92"/>
      <c r="H41" s="93"/>
      <c r="I41" s="132"/>
      <c r="J41" s="133"/>
      <c r="K41" s="133"/>
      <c r="L41" s="134"/>
      <c r="M41" s="99"/>
    </row>
    <row r="42" spans="1:13" x14ac:dyDescent="0.25">
      <c r="A42" s="123" t="s">
        <v>12</v>
      </c>
      <c r="B42" s="126" t="str">
        <f>B29</f>
        <v>Attempt 1</v>
      </c>
      <c r="C42" s="127"/>
      <c r="D42" s="127"/>
      <c r="E42" s="127"/>
      <c r="F42" s="128"/>
      <c r="G42" s="126" t="s">
        <v>34</v>
      </c>
      <c r="H42" s="127"/>
      <c r="I42" s="127"/>
      <c r="J42" s="127"/>
      <c r="K42" s="128"/>
      <c r="L42" s="126" t="s">
        <v>35</v>
      </c>
      <c r="M42" s="128"/>
    </row>
    <row r="43" spans="1:13" ht="8.25" customHeight="1" x14ac:dyDescent="0.25">
      <c r="A43" s="124"/>
      <c r="B43" s="144"/>
      <c r="C43" s="145"/>
      <c r="D43" s="145"/>
      <c r="E43" s="145"/>
      <c r="F43" s="146"/>
      <c r="G43" s="144"/>
      <c r="H43" s="145"/>
      <c r="I43" s="145"/>
      <c r="J43" s="145"/>
      <c r="K43" s="146"/>
      <c r="L43" s="144"/>
      <c r="M43" s="146"/>
    </row>
    <row r="44" spans="1:13" x14ac:dyDescent="0.25">
      <c r="A44" s="124"/>
      <c r="B44" s="88"/>
      <c r="C44" s="89"/>
      <c r="D44" s="89"/>
      <c r="E44" s="89"/>
      <c r="F44" s="90"/>
      <c r="G44" s="88"/>
      <c r="H44" s="89"/>
      <c r="I44" s="89"/>
      <c r="J44" s="89"/>
      <c r="K44" s="90"/>
      <c r="L44" s="88"/>
      <c r="M44" s="90"/>
    </row>
    <row r="45" spans="1:13" ht="12.75" customHeight="1" x14ac:dyDescent="0.25">
      <c r="A45" s="125"/>
      <c r="B45" s="91"/>
      <c r="C45" s="92"/>
      <c r="D45" s="92"/>
      <c r="E45" s="92"/>
      <c r="F45" s="93"/>
      <c r="G45" s="91"/>
      <c r="H45" s="92"/>
      <c r="I45" s="92"/>
      <c r="J45" s="92"/>
      <c r="K45" s="93"/>
      <c r="L45" s="91"/>
      <c r="M45" s="93"/>
    </row>
    <row r="46" spans="1:13" ht="45.75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</sheetData>
  <mergeCells count="84">
    <mergeCell ref="M40:M41"/>
    <mergeCell ref="M34:M35"/>
    <mergeCell ref="M36:M38"/>
    <mergeCell ref="M30:M31"/>
    <mergeCell ref="B28:L28"/>
    <mergeCell ref="A42:A45"/>
    <mergeCell ref="B42:F43"/>
    <mergeCell ref="G42:K43"/>
    <mergeCell ref="L42:M43"/>
    <mergeCell ref="B44:F45"/>
    <mergeCell ref="G44:K45"/>
    <mergeCell ref="L44:M45"/>
    <mergeCell ref="A39:A41"/>
    <mergeCell ref="B39:D39"/>
    <mergeCell ref="E39:H39"/>
    <mergeCell ref="I39:L39"/>
    <mergeCell ref="A34:A38"/>
    <mergeCell ref="B34:E35"/>
    <mergeCell ref="F34:L35"/>
    <mergeCell ref="B36:E38"/>
    <mergeCell ref="F36:L38"/>
    <mergeCell ref="B40:D41"/>
    <mergeCell ref="E40:H41"/>
    <mergeCell ref="I40:L41"/>
    <mergeCell ref="A32:A33"/>
    <mergeCell ref="B32:D32"/>
    <mergeCell ref="E32:H32"/>
    <mergeCell ref="I32:L32"/>
    <mergeCell ref="B33:D33"/>
    <mergeCell ref="E33:H33"/>
    <mergeCell ref="I33:L33"/>
    <mergeCell ref="E15:H15"/>
    <mergeCell ref="I15:L15"/>
    <mergeCell ref="A22:M22"/>
    <mergeCell ref="A29:A31"/>
    <mergeCell ref="B29:E29"/>
    <mergeCell ref="F29:L29"/>
    <mergeCell ref="B30:F31"/>
    <mergeCell ref="G30:K31"/>
    <mergeCell ref="L30:L31"/>
    <mergeCell ref="B16:D17"/>
    <mergeCell ref="E16:H17"/>
    <mergeCell ref="I16:L17"/>
    <mergeCell ref="L20:M21"/>
    <mergeCell ref="A25:M25"/>
    <mergeCell ref="M10:M11"/>
    <mergeCell ref="B12:E14"/>
    <mergeCell ref="F12:L14"/>
    <mergeCell ref="M12:M14"/>
    <mergeCell ref="A26:A27"/>
    <mergeCell ref="B26:L27"/>
    <mergeCell ref="M26:M27"/>
    <mergeCell ref="M16:M17"/>
    <mergeCell ref="A18:A21"/>
    <mergeCell ref="B18:F19"/>
    <mergeCell ref="G18:K19"/>
    <mergeCell ref="L18:M19"/>
    <mergeCell ref="B20:F21"/>
    <mergeCell ref="G20:K21"/>
    <mergeCell ref="A15:A17"/>
    <mergeCell ref="B15:D15"/>
    <mergeCell ref="B5:E5"/>
    <mergeCell ref="F5:L5"/>
    <mergeCell ref="B6:F7"/>
    <mergeCell ref="G6:K7"/>
    <mergeCell ref="A10:A14"/>
    <mergeCell ref="B10:E11"/>
    <mergeCell ref="F10:L11"/>
    <mergeCell ref="A46:M46"/>
    <mergeCell ref="A1:M1"/>
    <mergeCell ref="A2:A3"/>
    <mergeCell ref="B2:L3"/>
    <mergeCell ref="M2:M3"/>
    <mergeCell ref="B4:L4"/>
    <mergeCell ref="L6:L7"/>
    <mergeCell ref="M6:M7"/>
    <mergeCell ref="A8:A9"/>
    <mergeCell ref="B8:D8"/>
    <mergeCell ref="E8:H8"/>
    <mergeCell ref="I8:L8"/>
    <mergeCell ref="B9:D9"/>
    <mergeCell ref="E9:H9"/>
    <mergeCell ref="I9:L9"/>
    <mergeCell ref="A5:A7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7" sqref="E17"/>
    </sheetView>
  </sheetViews>
  <sheetFormatPr defaultRowHeight="15" x14ac:dyDescent="0.25"/>
  <cols>
    <col min="1" max="1" width="28.140625" customWidth="1"/>
    <col min="2" max="2" width="14.5703125" customWidth="1"/>
    <col min="3" max="3" width="25.85546875" customWidth="1"/>
    <col min="4" max="4" width="25" customWidth="1"/>
    <col min="5" max="5" width="28.28515625" customWidth="1"/>
    <col min="6" max="6" width="38.140625" customWidth="1"/>
  </cols>
  <sheetData>
    <row r="1" spans="1:6" ht="33.75" x14ac:dyDescent="0.5">
      <c r="A1" s="147" t="s">
        <v>39</v>
      </c>
      <c r="B1" s="148"/>
      <c r="C1" s="148"/>
      <c r="D1" s="148"/>
      <c r="E1" s="148"/>
      <c r="F1" s="149"/>
    </row>
    <row r="2" spans="1:6" x14ac:dyDescent="0.25">
      <c r="C2" s="30"/>
      <c r="D2" s="30"/>
    </row>
    <row r="3" spans="1:6" ht="23.25" x14ac:dyDescent="0.35">
      <c r="A3" s="31" t="s">
        <v>40</v>
      </c>
      <c r="C3" s="30"/>
      <c r="D3" s="30"/>
    </row>
    <row r="4" spans="1:6" ht="30" customHeight="1" x14ac:dyDescent="0.25">
      <c r="C4" s="30"/>
      <c r="D4" s="30"/>
    </row>
    <row r="5" spans="1:6" ht="23.25" customHeight="1" x14ac:dyDescent="0.25">
      <c r="A5" s="72" t="s">
        <v>41</v>
      </c>
      <c r="B5" s="32"/>
      <c r="C5" s="150" t="s">
        <v>42</v>
      </c>
      <c r="D5" s="151"/>
      <c r="E5" s="151"/>
      <c r="F5" s="33"/>
    </row>
    <row r="6" spans="1:6" ht="30" customHeight="1" x14ac:dyDescent="0.25">
      <c r="A6" s="73"/>
      <c r="B6" s="32"/>
      <c r="C6" s="32"/>
      <c r="D6" s="33"/>
      <c r="E6" s="33"/>
      <c r="F6" s="33"/>
    </row>
    <row r="7" spans="1:6" ht="23.25" x14ac:dyDescent="0.25">
      <c r="A7" s="72" t="s">
        <v>43</v>
      </c>
      <c r="B7" s="32"/>
      <c r="C7" s="152"/>
      <c r="D7" s="153"/>
      <c r="E7" s="154"/>
      <c r="F7" s="34" t="s">
        <v>44</v>
      </c>
    </row>
    <row r="8" spans="1:6" ht="21" x14ac:dyDescent="0.25">
      <c r="A8" s="74"/>
      <c r="B8" s="33"/>
      <c r="C8" s="33"/>
      <c r="D8" s="33"/>
      <c r="E8" s="33"/>
      <c r="F8" s="33"/>
    </row>
    <row r="9" spans="1:6" ht="23.25" x14ac:dyDescent="0.25">
      <c r="A9" s="72" t="s">
        <v>45</v>
      </c>
      <c r="B9" s="32"/>
      <c r="C9" s="152"/>
      <c r="D9" s="153"/>
      <c r="E9" s="154"/>
      <c r="F9" s="34" t="s">
        <v>44</v>
      </c>
    </row>
    <row r="10" spans="1:6" s="71" customFormat="1" ht="24" thickBot="1" x14ac:dyDescent="0.3">
      <c r="A10" s="75"/>
      <c r="B10" s="68"/>
      <c r="C10" s="69"/>
      <c r="D10" s="69"/>
      <c r="E10" s="69"/>
      <c r="F10" s="70"/>
    </row>
    <row r="11" spans="1:6" ht="23.25" x14ac:dyDescent="0.25">
      <c r="A11" s="72" t="s">
        <v>46</v>
      </c>
      <c r="B11" s="32"/>
      <c r="C11" s="152"/>
      <c r="D11" s="153"/>
      <c r="E11" s="154"/>
      <c r="F11" s="34" t="s">
        <v>44</v>
      </c>
    </row>
    <row r="12" spans="1:6" ht="21.75" thickBot="1" x14ac:dyDescent="0.3">
      <c r="A12" s="74"/>
      <c r="B12" s="33"/>
      <c r="C12" s="33"/>
      <c r="D12" s="33"/>
      <c r="E12" s="33"/>
      <c r="F12" s="33"/>
    </row>
    <row r="13" spans="1:6" ht="23.25" x14ac:dyDescent="0.25">
      <c r="A13" s="72" t="s">
        <v>47</v>
      </c>
      <c r="B13" s="32"/>
      <c r="C13" s="152"/>
      <c r="D13" s="153"/>
      <c r="E13" s="154"/>
      <c r="F13" s="34" t="s">
        <v>44</v>
      </c>
    </row>
    <row r="14" spans="1:6" x14ac:dyDescent="0.25">
      <c r="C14" s="30"/>
      <c r="D14" s="30"/>
    </row>
    <row r="15" spans="1:6" x14ac:dyDescent="0.25">
      <c r="C15" s="30"/>
      <c r="D15" s="30"/>
    </row>
    <row r="16" spans="1:6" ht="46.5" x14ac:dyDescent="0.25">
      <c r="A16" s="35" t="s">
        <v>48</v>
      </c>
      <c r="B16" s="36"/>
      <c r="C16" s="35" t="s">
        <v>49</v>
      </c>
      <c r="D16" s="37" t="s">
        <v>50</v>
      </c>
      <c r="E16" s="35" t="s">
        <v>51</v>
      </c>
      <c r="F16" s="38" t="s">
        <v>52</v>
      </c>
    </row>
    <row r="17" spans="1:6" ht="23.25" x14ac:dyDescent="0.35">
      <c r="A17" s="55"/>
      <c r="B17" s="39"/>
      <c r="C17" s="58"/>
      <c r="D17" s="59"/>
      <c r="E17" s="60"/>
      <c r="F17" s="40" t="e">
        <f>E17/D17</f>
        <v>#DIV/0!</v>
      </c>
    </row>
    <row r="18" spans="1:6" ht="23.25" x14ac:dyDescent="0.35">
      <c r="A18" s="56"/>
      <c r="B18" s="39"/>
      <c r="C18" s="61"/>
      <c r="D18" s="62"/>
      <c r="E18" s="63"/>
      <c r="F18" s="41" t="e">
        <f t="shared" ref="F18:F35" si="0">E18/D18</f>
        <v>#DIV/0!</v>
      </c>
    </row>
    <row r="19" spans="1:6" ht="23.25" x14ac:dyDescent="0.35">
      <c r="A19" s="56"/>
      <c r="B19" s="39"/>
      <c r="C19" s="61"/>
      <c r="D19" s="62"/>
      <c r="E19" s="63"/>
      <c r="F19" s="41" t="e">
        <f t="shared" si="0"/>
        <v>#DIV/0!</v>
      </c>
    </row>
    <row r="20" spans="1:6" ht="23.25" x14ac:dyDescent="0.35">
      <c r="A20" s="56"/>
      <c r="B20" s="39"/>
      <c r="C20" s="61"/>
      <c r="D20" s="62"/>
      <c r="E20" s="63"/>
      <c r="F20" s="41" t="e">
        <f t="shared" si="0"/>
        <v>#DIV/0!</v>
      </c>
    </row>
    <row r="21" spans="1:6" ht="23.25" x14ac:dyDescent="0.35">
      <c r="A21" s="56"/>
      <c r="B21" s="39"/>
      <c r="C21" s="61"/>
      <c r="D21" s="62"/>
      <c r="E21" s="63"/>
      <c r="F21" s="41" t="e">
        <f t="shared" si="0"/>
        <v>#DIV/0!</v>
      </c>
    </row>
    <row r="22" spans="1:6" ht="23.25" x14ac:dyDescent="0.35">
      <c r="A22" s="56"/>
      <c r="B22" s="39"/>
      <c r="C22" s="61"/>
      <c r="D22" s="62"/>
      <c r="E22" s="63"/>
      <c r="F22" s="41" t="e">
        <f t="shared" si="0"/>
        <v>#DIV/0!</v>
      </c>
    </row>
    <row r="23" spans="1:6" ht="23.25" x14ac:dyDescent="0.35">
      <c r="A23" s="56"/>
      <c r="B23" s="39"/>
      <c r="C23" s="61"/>
      <c r="D23" s="62"/>
      <c r="E23" s="63"/>
      <c r="F23" s="41" t="e">
        <f t="shared" si="0"/>
        <v>#DIV/0!</v>
      </c>
    </row>
    <row r="24" spans="1:6" ht="23.25" x14ac:dyDescent="0.35">
      <c r="A24" s="56"/>
      <c r="B24" s="39"/>
      <c r="C24" s="61"/>
      <c r="D24" s="62"/>
      <c r="E24" s="63"/>
      <c r="F24" s="41" t="e">
        <f t="shared" si="0"/>
        <v>#DIV/0!</v>
      </c>
    </row>
    <row r="25" spans="1:6" ht="23.25" x14ac:dyDescent="0.35">
      <c r="A25" s="56"/>
      <c r="B25" s="39"/>
      <c r="C25" s="61"/>
      <c r="D25" s="62"/>
      <c r="E25" s="63"/>
      <c r="F25" s="41" t="e">
        <f t="shared" si="0"/>
        <v>#DIV/0!</v>
      </c>
    </row>
    <row r="26" spans="1:6" ht="23.25" x14ac:dyDescent="0.35">
      <c r="A26" s="56"/>
      <c r="B26" s="39"/>
      <c r="C26" s="61"/>
      <c r="D26" s="62"/>
      <c r="E26" s="63"/>
      <c r="F26" s="41" t="e">
        <f t="shared" si="0"/>
        <v>#DIV/0!</v>
      </c>
    </row>
    <row r="27" spans="1:6" ht="23.25" x14ac:dyDescent="0.35">
      <c r="A27" s="56"/>
      <c r="B27" s="39"/>
      <c r="C27" s="61"/>
      <c r="D27" s="62"/>
      <c r="E27" s="63"/>
      <c r="F27" s="41" t="e">
        <f t="shared" si="0"/>
        <v>#DIV/0!</v>
      </c>
    </row>
    <row r="28" spans="1:6" ht="23.25" x14ac:dyDescent="0.35">
      <c r="A28" s="56"/>
      <c r="B28" s="39"/>
      <c r="C28" s="61"/>
      <c r="D28" s="62"/>
      <c r="E28" s="63"/>
      <c r="F28" s="41" t="e">
        <f t="shared" si="0"/>
        <v>#DIV/0!</v>
      </c>
    </row>
    <row r="29" spans="1:6" ht="23.25" x14ac:dyDescent="0.35">
      <c r="A29" s="56"/>
      <c r="B29" s="39"/>
      <c r="C29" s="61"/>
      <c r="D29" s="62"/>
      <c r="E29" s="63"/>
      <c r="F29" s="41" t="e">
        <f t="shared" si="0"/>
        <v>#DIV/0!</v>
      </c>
    </row>
    <row r="30" spans="1:6" ht="23.25" x14ac:dyDescent="0.35">
      <c r="A30" s="56"/>
      <c r="B30" s="39"/>
      <c r="C30" s="61"/>
      <c r="D30" s="62"/>
      <c r="E30" s="63"/>
      <c r="F30" s="41" t="e">
        <f t="shared" si="0"/>
        <v>#DIV/0!</v>
      </c>
    </row>
    <row r="31" spans="1:6" ht="23.25" x14ac:dyDescent="0.35">
      <c r="A31" s="56"/>
      <c r="B31" s="39"/>
      <c r="C31" s="61"/>
      <c r="D31" s="62"/>
      <c r="E31" s="63"/>
      <c r="F31" s="41" t="e">
        <f t="shared" si="0"/>
        <v>#DIV/0!</v>
      </c>
    </row>
    <row r="32" spans="1:6" ht="23.25" x14ac:dyDescent="0.35">
      <c r="A32" s="57"/>
      <c r="B32" s="39"/>
      <c r="C32" s="64"/>
      <c r="D32" s="65"/>
      <c r="E32" s="66"/>
      <c r="F32" s="41" t="e">
        <f t="shared" si="0"/>
        <v>#DIV/0!</v>
      </c>
    </row>
    <row r="33" spans="1:6" ht="23.25" x14ac:dyDescent="0.35">
      <c r="A33" s="57"/>
      <c r="B33" s="39"/>
      <c r="C33" s="64"/>
      <c r="D33" s="65"/>
      <c r="E33" s="66"/>
      <c r="F33" s="41" t="e">
        <f t="shared" si="0"/>
        <v>#DIV/0!</v>
      </c>
    </row>
    <row r="34" spans="1:6" ht="23.25" x14ac:dyDescent="0.35">
      <c r="A34" s="57"/>
      <c r="B34" s="39"/>
      <c r="C34" s="64"/>
      <c r="D34" s="65"/>
      <c r="E34" s="66"/>
      <c r="F34" s="41" t="e">
        <f t="shared" si="0"/>
        <v>#DIV/0!</v>
      </c>
    </row>
    <row r="35" spans="1:6" ht="23.25" x14ac:dyDescent="0.35">
      <c r="A35" s="57"/>
      <c r="B35" s="39"/>
      <c r="C35" s="64"/>
      <c r="D35" s="65"/>
      <c r="E35" s="66"/>
      <c r="F35" s="41" t="e">
        <f t="shared" si="0"/>
        <v>#DIV/0!</v>
      </c>
    </row>
    <row r="36" spans="1:6" ht="26.25" x14ac:dyDescent="0.4">
      <c r="A36" s="42" t="s">
        <v>53</v>
      </c>
      <c r="B36" s="43"/>
      <c r="C36" s="44">
        <f>SUM(C17:C35)</f>
        <v>0</v>
      </c>
      <c r="D36" s="44">
        <f>SUM(D17:D35)</f>
        <v>0</v>
      </c>
      <c r="E36" s="44">
        <f>SUM(E17:E35)</f>
        <v>0</v>
      </c>
      <c r="F36" s="45" t="e">
        <f>E36/D36</f>
        <v>#DIV/0!</v>
      </c>
    </row>
  </sheetData>
  <sheetProtection algorithmName="SHA-512" hashValue="xsLR67BVoRvHVeBoRL1+Q0s0GL9CEo8/zyb+eNomqRog3Y8knBvZAPV8k2+czofULlJ069og2L17HWJIjXoxVA==" saltValue="QBl/3UnjZbB77xFTKHlzPg==" spinCount="100000" sheet="1" objects="1" scenarios="1"/>
  <mergeCells count="6">
    <mergeCell ref="A1:F1"/>
    <mergeCell ref="C5:E5"/>
    <mergeCell ref="C7:E7"/>
    <mergeCell ref="C9:E9"/>
    <mergeCell ref="C13:E13"/>
    <mergeCell ref="C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workbookViewId="0">
      <selection activeCell="I18" sqref="I18"/>
    </sheetView>
  </sheetViews>
  <sheetFormatPr defaultRowHeight="15" x14ac:dyDescent="0.25"/>
  <cols>
    <col min="1" max="1" width="7.5703125" customWidth="1"/>
    <col min="2" max="3" width="11.42578125" customWidth="1"/>
    <col min="4" max="4" width="12.5703125" customWidth="1"/>
    <col min="5" max="5" width="11.85546875" customWidth="1"/>
    <col min="6" max="6" width="10.28515625" customWidth="1"/>
    <col min="7" max="7" width="13.28515625" customWidth="1"/>
    <col min="8" max="8" width="15.28515625" customWidth="1"/>
    <col min="9" max="9" width="11.42578125" customWidth="1"/>
    <col min="10" max="10" width="13.140625" customWidth="1"/>
    <col min="11" max="11" width="15.42578125" customWidth="1"/>
    <col min="12" max="12" width="14.140625" customWidth="1"/>
    <col min="13" max="13" width="10" customWidth="1"/>
    <col min="14" max="14" width="12.7109375" customWidth="1"/>
    <col min="15" max="15" width="13.140625" customWidth="1"/>
    <col min="16" max="16" width="15.42578125" customWidth="1"/>
    <col min="17" max="17" width="12.140625" customWidth="1"/>
    <col min="18" max="19" width="12.42578125" customWidth="1"/>
    <col min="20" max="20" width="13.140625" customWidth="1"/>
    <col min="21" max="21" width="11.7109375" customWidth="1"/>
    <col min="22" max="22" width="12.85546875" customWidth="1"/>
    <col min="23" max="23" width="13.140625" customWidth="1"/>
  </cols>
  <sheetData>
    <row r="1" spans="1:24" x14ac:dyDescent="0.25">
      <c r="B1" s="10" t="s">
        <v>54</v>
      </c>
      <c r="C1" s="160" t="s">
        <v>55</v>
      </c>
      <c r="D1" s="161"/>
      <c r="E1" s="9"/>
      <c r="F1" s="11" t="s">
        <v>54</v>
      </c>
      <c r="G1" s="158" t="s">
        <v>56</v>
      </c>
      <c r="H1" s="159"/>
      <c r="J1" s="10" t="s">
        <v>54</v>
      </c>
      <c r="K1" s="160" t="s">
        <v>57</v>
      </c>
      <c r="L1" s="161"/>
      <c r="N1" s="11" t="s">
        <v>54</v>
      </c>
      <c r="O1" s="158" t="s">
        <v>58</v>
      </c>
      <c r="P1" s="159"/>
      <c r="Q1" s="9"/>
      <c r="R1" s="10" t="s">
        <v>54</v>
      </c>
      <c r="S1" s="160" t="s">
        <v>59</v>
      </c>
      <c r="T1" s="161"/>
      <c r="W1" s="9"/>
    </row>
    <row r="2" spans="1:24" x14ac:dyDescent="0.25">
      <c r="B2" s="10" t="s">
        <v>60</v>
      </c>
      <c r="C2" s="10" t="s">
        <v>61</v>
      </c>
      <c r="D2" s="10" t="s">
        <v>62</v>
      </c>
      <c r="E2" s="9"/>
      <c r="F2" s="11" t="s">
        <v>60</v>
      </c>
      <c r="G2" s="11" t="s">
        <v>61</v>
      </c>
      <c r="H2" s="11" t="s">
        <v>62</v>
      </c>
      <c r="J2" s="10" t="s">
        <v>60</v>
      </c>
      <c r="K2" s="10" t="s">
        <v>61</v>
      </c>
      <c r="L2" s="10" t="s">
        <v>62</v>
      </c>
      <c r="N2" s="11" t="s">
        <v>60</v>
      </c>
      <c r="O2" s="11" t="s">
        <v>61</v>
      </c>
      <c r="P2" s="11" t="s">
        <v>62</v>
      </c>
      <c r="Q2" s="9"/>
      <c r="R2" s="10" t="s">
        <v>60</v>
      </c>
      <c r="S2" s="10" t="s">
        <v>61</v>
      </c>
      <c r="T2" s="10" t="s">
        <v>62</v>
      </c>
      <c r="W2" s="9"/>
    </row>
    <row r="3" spans="1:24" x14ac:dyDescent="0.25">
      <c r="B3" s="10" t="s">
        <v>17</v>
      </c>
      <c r="C3" s="3"/>
      <c r="D3" s="3"/>
      <c r="E3" s="9"/>
      <c r="F3" s="11" t="s">
        <v>17</v>
      </c>
      <c r="G3" s="6"/>
      <c r="H3" s="6"/>
      <c r="J3" s="10" t="s">
        <v>17</v>
      </c>
      <c r="K3" s="10"/>
      <c r="L3" s="10"/>
      <c r="N3" s="11" t="s">
        <v>17</v>
      </c>
      <c r="O3" s="6"/>
      <c r="P3" s="6"/>
      <c r="Q3" s="9"/>
      <c r="R3" s="10" t="s">
        <v>17</v>
      </c>
      <c r="S3" s="10"/>
      <c r="T3" s="10"/>
      <c r="W3" s="9"/>
    </row>
    <row r="4" spans="1:24" x14ac:dyDescent="0.25">
      <c r="B4" s="3"/>
      <c r="C4" s="3"/>
      <c r="D4" s="3"/>
      <c r="E4" s="9"/>
      <c r="F4" s="6"/>
      <c r="G4" s="6"/>
      <c r="H4" s="6"/>
      <c r="J4" s="10"/>
      <c r="K4" s="10"/>
      <c r="L4" s="10"/>
      <c r="N4" s="6"/>
      <c r="O4" s="6"/>
      <c r="P4" s="6"/>
      <c r="Q4" s="9"/>
      <c r="R4" s="10"/>
      <c r="S4" s="10"/>
      <c r="T4" s="10"/>
      <c r="W4" s="9"/>
    </row>
    <row r="5" spans="1:24" x14ac:dyDescent="0.25">
      <c r="B5" s="10">
        <v>5</v>
      </c>
      <c r="C5" s="10" t="s">
        <v>63</v>
      </c>
      <c r="D5" s="10" t="s">
        <v>64</v>
      </c>
      <c r="E5" s="9"/>
      <c r="F5" s="11">
        <v>5</v>
      </c>
      <c r="G5" s="11" t="s">
        <v>65</v>
      </c>
      <c r="H5" s="11" t="s">
        <v>66</v>
      </c>
      <c r="J5" s="10">
        <v>5</v>
      </c>
      <c r="K5" s="10" t="s">
        <v>67</v>
      </c>
      <c r="L5" s="10" t="s">
        <v>68</v>
      </c>
      <c r="N5" s="11">
        <v>5</v>
      </c>
      <c r="O5" s="11" t="s">
        <v>69</v>
      </c>
      <c r="P5" s="11" t="s">
        <v>70</v>
      </c>
      <c r="Q5" s="9"/>
      <c r="R5" s="10">
        <v>5</v>
      </c>
      <c r="S5" s="10" t="s">
        <v>71</v>
      </c>
      <c r="T5" s="10" t="s">
        <v>72</v>
      </c>
      <c r="W5" s="9"/>
    </row>
    <row r="6" spans="1:24" x14ac:dyDescent="0.25">
      <c r="B6" s="10"/>
      <c r="C6" s="10"/>
      <c r="D6" s="10"/>
      <c r="E6" s="9"/>
      <c r="F6" s="11"/>
      <c r="G6" s="11"/>
      <c r="H6" s="11"/>
      <c r="J6" s="10"/>
      <c r="K6" s="10"/>
      <c r="L6" s="10"/>
      <c r="N6" s="11"/>
      <c r="O6" s="11"/>
      <c r="P6" s="11"/>
      <c r="Q6" s="9"/>
      <c r="R6" s="10"/>
      <c r="S6" s="10"/>
      <c r="T6" s="10"/>
      <c r="W6" s="9"/>
    </row>
    <row r="7" spans="1:24" x14ac:dyDescent="0.25">
      <c r="B7" s="10">
        <v>4</v>
      </c>
      <c r="C7" s="10" t="s">
        <v>73</v>
      </c>
      <c r="D7" s="10" t="s">
        <v>74</v>
      </c>
      <c r="E7" s="9"/>
      <c r="F7" s="11">
        <v>4</v>
      </c>
      <c r="G7" s="11" t="s">
        <v>75</v>
      </c>
      <c r="H7" s="11" t="s">
        <v>76</v>
      </c>
      <c r="J7" s="10">
        <v>4</v>
      </c>
      <c r="K7" s="10" t="s">
        <v>77</v>
      </c>
      <c r="L7" s="10" t="s">
        <v>78</v>
      </c>
      <c r="N7" s="11">
        <v>4</v>
      </c>
      <c r="O7" s="11" t="s">
        <v>79</v>
      </c>
      <c r="P7" s="11" t="s">
        <v>80</v>
      </c>
      <c r="Q7" s="9"/>
      <c r="R7" s="10">
        <v>4</v>
      </c>
      <c r="S7" s="10" t="s">
        <v>81</v>
      </c>
      <c r="T7" s="10" t="s">
        <v>82</v>
      </c>
      <c r="W7" s="9"/>
    </row>
    <row r="8" spans="1:24" x14ac:dyDescent="0.25">
      <c r="B8" s="10"/>
      <c r="C8" s="10"/>
      <c r="D8" s="10"/>
      <c r="E8" s="9"/>
      <c r="F8" s="11"/>
      <c r="G8" s="11"/>
      <c r="H8" s="11"/>
      <c r="J8" s="10"/>
      <c r="K8" s="10"/>
      <c r="L8" s="10"/>
      <c r="N8" s="11"/>
      <c r="O8" s="11"/>
      <c r="P8" s="11"/>
      <c r="Q8" s="9"/>
      <c r="R8" s="10"/>
      <c r="S8" s="10"/>
      <c r="T8" s="10"/>
      <c r="W8" s="9"/>
    </row>
    <row r="9" spans="1:24" x14ac:dyDescent="0.25">
      <c r="B9" s="10">
        <v>3</v>
      </c>
      <c r="C9" s="4" t="s">
        <v>83</v>
      </c>
      <c r="D9" s="10" t="s">
        <v>84</v>
      </c>
      <c r="E9" s="9"/>
      <c r="F9" s="11">
        <v>3</v>
      </c>
      <c r="G9" s="11" t="s">
        <v>85</v>
      </c>
      <c r="H9" s="11" t="s">
        <v>75</v>
      </c>
      <c r="J9" s="10">
        <v>3</v>
      </c>
      <c r="K9" s="10" t="s">
        <v>86</v>
      </c>
      <c r="L9" s="10" t="s">
        <v>87</v>
      </c>
      <c r="N9" s="11">
        <v>3</v>
      </c>
      <c r="O9" s="11" t="s">
        <v>88</v>
      </c>
      <c r="P9" s="11" t="s">
        <v>89</v>
      </c>
      <c r="Q9" s="9"/>
      <c r="R9" s="10">
        <v>3</v>
      </c>
      <c r="S9" s="10" t="s">
        <v>80</v>
      </c>
      <c r="T9" s="10" t="s">
        <v>90</v>
      </c>
      <c r="W9" s="9"/>
    </row>
    <row r="10" spans="1:24" x14ac:dyDescent="0.25">
      <c r="B10" s="10"/>
      <c r="C10" s="10"/>
      <c r="D10" s="10"/>
      <c r="E10" s="9"/>
      <c r="F10" s="11"/>
      <c r="G10" s="11"/>
      <c r="H10" s="11"/>
      <c r="J10" s="10"/>
      <c r="K10" s="10"/>
      <c r="L10" s="10"/>
      <c r="N10" s="11"/>
      <c r="O10" s="11"/>
      <c r="P10" s="11"/>
      <c r="Q10" s="9"/>
      <c r="R10" s="10"/>
      <c r="S10" s="10"/>
      <c r="T10" s="10"/>
      <c r="W10" s="9"/>
    </row>
    <row r="11" spans="1:24" x14ac:dyDescent="0.25">
      <c r="B11" s="10">
        <v>2</v>
      </c>
      <c r="C11" s="4" t="s">
        <v>91</v>
      </c>
      <c r="D11" s="5" t="s">
        <v>92</v>
      </c>
      <c r="E11" s="9"/>
      <c r="F11" s="11">
        <v>2</v>
      </c>
      <c r="G11" s="11" t="s">
        <v>93</v>
      </c>
      <c r="H11" s="11" t="s">
        <v>85</v>
      </c>
      <c r="J11" s="10">
        <v>2</v>
      </c>
      <c r="K11" s="10" t="s">
        <v>94</v>
      </c>
      <c r="L11" s="10" t="s">
        <v>95</v>
      </c>
      <c r="N11" s="11">
        <v>2</v>
      </c>
      <c r="O11" s="11" t="s">
        <v>96</v>
      </c>
      <c r="P11" s="11" t="s">
        <v>97</v>
      </c>
      <c r="Q11" s="9"/>
      <c r="R11" s="10">
        <v>2</v>
      </c>
      <c r="S11" s="10" t="s">
        <v>98</v>
      </c>
      <c r="T11" s="10" t="s">
        <v>99</v>
      </c>
      <c r="W11" s="9"/>
    </row>
    <row r="12" spans="1:24" x14ac:dyDescent="0.25">
      <c r="B12" s="10"/>
      <c r="C12" s="10"/>
      <c r="D12" s="10"/>
      <c r="E12" s="9"/>
      <c r="F12" s="11"/>
      <c r="G12" s="11"/>
      <c r="H12" s="11"/>
      <c r="J12" s="10"/>
      <c r="K12" s="10"/>
      <c r="L12" s="10"/>
      <c r="N12" s="11"/>
      <c r="O12" s="11"/>
      <c r="P12" s="11"/>
      <c r="Q12" s="9"/>
      <c r="R12" s="10"/>
      <c r="S12" s="10"/>
      <c r="T12" s="10"/>
      <c r="W12" s="9"/>
    </row>
    <row r="13" spans="1:24" x14ac:dyDescent="0.25">
      <c r="B13" s="10">
        <v>1</v>
      </c>
      <c r="C13" s="10" t="s">
        <v>100</v>
      </c>
      <c r="D13" s="10" t="s">
        <v>101</v>
      </c>
      <c r="E13" s="9"/>
      <c r="F13" s="11">
        <v>1</v>
      </c>
      <c r="G13" s="11" t="s">
        <v>102</v>
      </c>
      <c r="H13" s="11" t="s">
        <v>103</v>
      </c>
      <c r="J13" s="10">
        <v>1</v>
      </c>
      <c r="K13" s="10" t="s">
        <v>104</v>
      </c>
      <c r="L13" s="10" t="s">
        <v>105</v>
      </c>
      <c r="N13" s="11">
        <v>1</v>
      </c>
      <c r="O13" s="11" t="s">
        <v>106</v>
      </c>
      <c r="P13" s="11" t="s">
        <v>107</v>
      </c>
      <c r="Q13" s="9"/>
      <c r="R13" s="10">
        <v>1</v>
      </c>
      <c r="S13" s="10" t="s">
        <v>108</v>
      </c>
      <c r="T13" s="10" t="s">
        <v>109</v>
      </c>
      <c r="W13" s="9"/>
    </row>
    <row r="14" spans="1:24" x14ac:dyDescent="0.25">
      <c r="L14" s="9"/>
      <c r="M14" s="9"/>
      <c r="N14" s="9"/>
    </row>
    <row r="15" spans="1:24" x14ac:dyDescent="0.25">
      <c r="A15" s="157" t="s">
        <v>61</v>
      </c>
      <c r="B15" s="157"/>
      <c r="C15" s="157" t="s">
        <v>62</v>
      </c>
      <c r="D15" s="157"/>
      <c r="E15" s="156" t="s">
        <v>61</v>
      </c>
      <c r="F15" s="156"/>
      <c r="G15" s="156" t="s">
        <v>62</v>
      </c>
      <c r="H15" s="156"/>
      <c r="I15" s="157" t="s">
        <v>61</v>
      </c>
      <c r="J15" s="157"/>
      <c r="K15" s="157" t="s">
        <v>62</v>
      </c>
      <c r="L15" s="157"/>
      <c r="M15" s="156" t="s">
        <v>61</v>
      </c>
      <c r="N15" s="156"/>
      <c r="O15" s="156" t="s">
        <v>62</v>
      </c>
      <c r="P15" s="156"/>
      <c r="Q15" s="157" t="s">
        <v>61</v>
      </c>
      <c r="R15" s="157"/>
      <c r="S15" s="157" t="s">
        <v>62</v>
      </c>
      <c r="T15" s="157"/>
      <c r="W15" s="155"/>
      <c r="X15" s="155"/>
    </row>
    <row r="16" spans="1:24" x14ac:dyDescent="0.25">
      <c r="A16" s="80">
        <v>0</v>
      </c>
      <c r="B16" s="80">
        <v>0</v>
      </c>
      <c r="C16" s="80">
        <v>0</v>
      </c>
      <c r="D16" s="80">
        <v>0</v>
      </c>
      <c r="E16" s="79">
        <v>0</v>
      </c>
      <c r="F16" s="79">
        <v>0</v>
      </c>
      <c r="G16" s="79">
        <v>0</v>
      </c>
      <c r="H16" s="79">
        <v>0</v>
      </c>
      <c r="I16" s="80">
        <v>0</v>
      </c>
      <c r="J16" s="80">
        <v>0</v>
      </c>
      <c r="K16" s="80">
        <v>0</v>
      </c>
      <c r="L16" s="80">
        <v>0</v>
      </c>
      <c r="M16" s="79">
        <v>0</v>
      </c>
      <c r="N16" s="79">
        <v>0</v>
      </c>
      <c r="O16" s="79">
        <v>0</v>
      </c>
      <c r="P16" s="79">
        <v>0</v>
      </c>
      <c r="Q16" s="80">
        <v>0</v>
      </c>
      <c r="R16" s="80">
        <v>0</v>
      </c>
      <c r="S16" s="80">
        <v>0</v>
      </c>
      <c r="T16" s="80">
        <v>0</v>
      </c>
      <c r="W16" s="78"/>
      <c r="X16" s="78"/>
    </row>
    <row r="17" spans="1:24" x14ac:dyDescent="0.25">
      <c r="A17" s="8">
        <v>1</v>
      </c>
      <c r="B17" s="8">
        <v>1</v>
      </c>
      <c r="C17" s="8">
        <v>1</v>
      </c>
      <c r="D17" s="8">
        <v>1</v>
      </c>
      <c r="E17" s="7">
        <v>0.1</v>
      </c>
      <c r="F17" s="7">
        <v>1</v>
      </c>
      <c r="G17" s="7">
        <v>0.1</v>
      </c>
      <c r="H17" s="7">
        <v>1</v>
      </c>
      <c r="I17" s="8">
        <v>1</v>
      </c>
      <c r="J17" s="8">
        <v>1</v>
      </c>
      <c r="K17" s="8">
        <v>1</v>
      </c>
      <c r="L17" s="8">
        <v>1</v>
      </c>
      <c r="M17" s="19">
        <v>0.1</v>
      </c>
      <c r="N17" s="7">
        <v>5</v>
      </c>
      <c r="O17" s="7">
        <v>0.1</v>
      </c>
      <c r="P17" s="7">
        <v>5</v>
      </c>
      <c r="Q17" s="21">
        <v>0.1</v>
      </c>
      <c r="R17" s="8">
        <v>5</v>
      </c>
      <c r="S17" s="8">
        <v>0.1</v>
      </c>
      <c r="T17" s="8">
        <v>5</v>
      </c>
      <c r="W17" s="9"/>
      <c r="X17" s="9"/>
    </row>
    <row r="18" spans="1:24" x14ac:dyDescent="0.25">
      <c r="A18" s="8">
        <v>22</v>
      </c>
      <c r="B18" s="8">
        <v>1</v>
      </c>
      <c r="C18" s="8">
        <v>30</v>
      </c>
      <c r="D18" s="8">
        <v>1</v>
      </c>
      <c r="E18" s="7">
        <v>4.99</v>
      </c>
      <c r="F18" s="7">
        <v>1</v>
      </c>
      <c r="G18" s="7">
        <v>5.99</v>
      </c>
      <c r="H18" s="7">
        <v>1</v>
      </c>
      <c r="I18" s="8">
        <v>99</v>
      </c>
      <c r="J18" s="8">
        <v>1</v>
      </c>
      <c r="K18" s="8">
        <v>104</v>
      </c>
      <c r="L18" s="8">
        <v>1</v>
      </c>
      <c r="M18" s="19">
        <v>32</v>
      </c>
      <c r="N18" s="7">
        <v>5</v>
      </c>
      <c r="O18" s="7">
        <v>35</v>
      </c>
      <c r="P18" s="7">
        <v>5</v>
      </c>
      <c r="Q18" s="21">
        <v>30</v>
      </c>
      <c r="R18" s="8">
        <v>5</v>
      </c>
      <c r="S18" s="8">
        <v>28</v>
      </c>
      <c r="T18" s="8">
        <v>5</v>
      </c>
      <c r="W18" s="9"/>
      <c r="X18" s="9"/>
    </row>
    <row r="19" spans="1:24" x14ac:dyDescent="0.25">
      <c r="A19" s="8">
        <v>23</v>
      </c>
      <c r="B19" s="8">
        <v>2</v>
      </c>
      <c r="C19" s="8">
        <v>31</v>
      </c>
      <c r="D19" s="8">
        <v>2</v>
      </c>
      <c r="E19" s="7">
        <v>5</v>
      </c>
      <c r="F19" s="7">
        <v>2</v>
      </c>
      <c r="G19" s="7">
        <v>6</v>
      </c>
      <c r="H19" s="7">
        <v>2</v>
      </c>
      <c r="I19" s="8">
        <v>100</v>
      </c>
      <c r="J19" s="8">
        <v>2</v>
      </c>
      <c r="K19" s="8">
        <v>105</v>
      </c>
      <c r="L19" s="8">
        <v>2</v>
      </c>
      <c r="M19" s="19">
        <v>32.1</v>
      </c>
      <c r="N19" s="7">
        <v>4</v>
      </c>
      <c r="O19" s="7">
        <v>35.1</v>
      </c>
      <c r="P19" s="7">
        <v>4</v>
      </c>
      <c r="Q19" s="21">
        <v>30.1</v>
      </c>
      <c r="R19" s="8">
        <v>4</v>
      </c>
      <c r="S19" s="8">
        <v>28.1</v>
      </c>
      <c r="T19" s="8">
        <v>4</v>
      </c>
      <c r="W19" s="9"/>
      <c r="X19" s="9"/>
    </row>
    <row r="20" spans="1:24" x14ac:dyDescent="0.25">
      <c r="A20" s="8">
        <v>32</v>
      </c>
      <c r="B20" s="8">
        <v>2</v>
      </c>
      <c r="C20" s="8">
        <v>45</v>
      </c>
      <c r="D20" s="8">
        <v>2</v>
      </c>
      <c r="E20" s="7">
        <v>5.99</v>
      </c>
      <c r="F20" s="7">
        <v>2</v>
      </c>
      <c r="G20" s="7">
        <v>6.99</v>
      </c>
      <c r="H20" s="7">
        <v>2</v>
      </c>
      <c r="I20" s="8">
        <v>144</v>
      </c>
      <c r="J20" s="8">
        <v>2</v>
      </c>
      <c r="K20" s="8">
        <v>150</v>
      </c>
      <c r="L20" s="8">
        <v>2</v>
      </c>
      <c r="M20" s="19">
        <v>36</v>
      </c>
      <c r="N20" s="7">
        <v>4</v>
      </c>
      <c r="O20" s="7">
        <v>40</v>
      </c>
      <c r="P20" s="7">
        <v>4</v>
      </c>
      <c r="Q20" s="21">
        <v>35</v>
      </c>
      <c r="R20" s="8">
        <v>4</v>
      </c>
      <c r="S20" s="8">
        <v>33</v>
      </c>
      <c r="T20" s="8">
        <v>4</v>
      </c>
      <c r="W20" s="9"/>
      <c r="X20" s="9"/>
    </row>
    <row r="21" spans="1:24" x14ac:dyDescent="0.25">
      <c r="A21" s="8">
        <v>33</v>
      </c>
      <c r="B21" s="8">
        <v>3</v>
      </c>
      <c r="C21" s="8">
        <v>46</v>
      </c>
      <c r="D21" s="8">
        <v>3</v>
      </c>
      <c r="E21" s="7">
        <v>6</v>
      </c>
      <c r="F21" s="7">
        <v>3</v>
      </c>
      <c r="G21" s="7">
        <v>7</v>
      </c>
      <c r="H21" s="7">
        <v>3</v>
      </c>
      <c r="I21" s="8">
        <v>145</v>
      </c>
      <c r="J21" s="8">
        <v>3</v>
      </c>
      <c r="K21" s="8">
        <v>151</v>
      </c>
      <c r="L21" s="8">
        <v>3</v>
      </c>
      <c r="M21" s="19">
        <v>36.1</v>
      </c>
      <c r="N21" s="7">
        <v>3</v>
      </c>
      <c r="O21" s="7">
        <v>40.1</v>
      </c>
      <c r="P21" s="7">
        <v>3</v>
      </c>
      <c r="Q21" s="21">
        <v>35.1</v>
      </c>
      <c r="R21" s="8">
        <v>3</v>
      </c>
      <c r="S21" s="8">
        <v>33.1</v>
      </c>
      <c r="T21" s="8">
        <v>3</v>
      </c>
      <c r="W21" s="9"/>
      <c r="X21" s="9"/>
    </row>
    <row r="22" spans="1:24" x14ac:dyDescent="0.25">
      <c r="A22" s="8">
        <v>45</v>
      </c>
      <c r="B22" s="8">
        <v>3</v>
      </c>
      <c r="C22" s="8">
        <v>55</v>
      </c>
      <c r="D22" s="8">
        <v>3</v>
      </c>
      <c r="E22" s="7">
        <v>6.99</v>
      </c>
      <c r="F22" s="7">
        <v>3</v>
      </c>
      <c r="G22" s="7">
        <v>7.99</v>
      </c>
      <c r="H22" s="7">
        <v>3</v>
      </c>
      <c r="I22" s="8">
        <v>164</v>
      </c>
      <c r="J22" s="8">
        <v>3</v>
      </c>
      <c r="K22" s="8">
        <v>170</v>
      </c>
      <c r="L22" s="8">
        <v>3</v>
      </c>
      <c r="M22" s="19">
        <v>43</v>
      </c>
      <c r="N22" s="7">
        <v>3</v>
      </c>
      <c r="O22" s="7">
        <v>47</v>
      </c>
      <c r="P22" s="7">
        <v>3</v>
      </c>
      <c r="Q22" s="21">
        <v>40</v>
      </c>
      <c r="R22" s="8">
        <v>3</v>
      </c>
      <c r="S22" s="8">
        <v>38</v>
      </c>
      <c r="T22" s="8">
        <v>3</v>
      </c>
      <c r="W22" s="9"/>
      <c r="X22" s="9"/>
    </row>
    <row r="23" spans="1:24" x14ac:dyDescent="0.25">
      <c r="A23" s="8">
        <v>46</v>
      </c>
      <c r="B23" s="8">
        <v>4</v>
      </c>
      <c r="C23" s="8">
        <v>56</v>
      </c>
      <c r="D23" s="8">
        <v>4</v>
      </c>
      <c r="E23" s="7">
        <v>7</v>
      </c>
      <c r="F23" s="7">
        <v>4</v>
      </c>
      <c r="G23" s="7">
        <v>8</v>
      </c>
      <c r="H23" s="7">
        <v>4</v>
      </c>
      <c r="I23" s="8">
        <v>165</v>
      </c>
      <c r="J23" s="8">
        <v>4</v>
      </c>
      <c r="K23" s="8">
        <v>171</v>
      </c>
      <c r="L23" s="8">
        <v>4</v>
      </c>
      <c r="M23" s="19">
        <v>43.1</v>
      </c>
      <c r="N23" s="7">
        <v>2</v>
      </c>
      <c r="O23" s="7">
        <v>47.1</v>
      </c>
      <c r="P23" s="7">
        <v>2</v>
      </c>
      <c r="Q23" s="21">
        <v>40.1</v>
      </c>
      <c r="R23" s="8">
        <v>2</v>
      </c>
      <c r="S23" s="8">
        <v>38.1</v>
      </c>
      <c r="T23" s="8">
        <v>2</v>
      </c>
      <c r="W23" s="9"/>
      <c r="X23" s="9"/>
    </row>
    <row r="24" spans="1:24" x14ac:dyDescent="0.25">
      <c r="A24" s="8">
        <v>56</v>
      </c>
      <c r="B24" s="8">
        <v>4</v>
      </c>
      <c r="C24" s="8">
        <v>65</v>
      </c>
      <c r="D24" s="8">
        <v>4</v>
      </c>
      <c r="E24" s="7">
        <v>7.99</v>
      </c>
      <c r="F24" s="7">
        <v>4</v>
      </c>
      <c r="G24" s="7">
        <v>8.99</v>
      </c>
      <c r="H24" s="7">
        <v>4</v>
      </c>
      <c r="I24" s="8">
        <v>190</v>
      </c>
      <c r="J24" s="8">
        <v>4</v>
      </c>
      <c r="K24" s="8">
        <v>200</v>
      </c>
      <c r="L24" s="8">
        <v>4</v>
      </c>
      <c r="M24" s="19">
        <v>51</v>
      </c>
      <c r="N24" s="7">
        <v>2</v>
      </c>
      <c r="O24" s="7">
        <v>56</v>
      </c>
      <c r="P24" s="7">
        <v>2</v>
      </c>
      <c r="Q24" s="21">
        <v>45</v>
      </c>
      <c r="R24" s="8">
        <v>2</v>
      </c>
      <c r="S24" s="8">
        <v>43</v>
      </c>
      <c r="T24" s="8">
        <v>2</v>
      </c>
      <c r="W24" s="9"/>
      <c r="X24" s="9"/>
    </row>
    <row r="25" spans="1:24" x14ac:dyDescent="0.25">
      <c r="A25" s="8">
        <v>57</v>
      </c>
      <c r="B25" s="8">
        <v>5</v>
      </c>
      <c r="C25" s="8">
        <v>66</v>
      </c>
      <c r="D25" s="8">
        <v>5</v>
      </c>
      <c r="E25" s="7">
        <v>8</v>
      </c>
      <c r="F25" s="7">
        <v>5</v>
      </c>
      <c r="G25" s="7">
        <v>9</v>
      </c>
      <c r="H25" s="7">
        <v>5</v>
      </c>
      <c r="I25" s="8">
        <v>191</v>
      </c>
      <c r="J25" s="8">
        <v>5</v>
      </c>
      <c r="K25" s="8">
        <v>201</v>
      </c>
      <c r="L25" s="8">
        <v>5</v>
      </c>
      <c r="M25" s="19">
        <v>51.1</v>
      </c>
      <c r="N25" s="7">
        <v>1</v>
      </c>
      <c r="O25" s="7">
        <v>56.1</v>
      </c>
      <c r="P25" s="7">
        <v>1</v>
      </c>
      <c r="Q25" s="21">
        <v>45.1</v>
      </c>
      <c r="R25" s="8">
        <v>1</v>
      </c>
      <c r="S25" s="8">
        <v>43.1</v>
      </c>
      <c r="T25" s="8">
        <v>1</v>
      </c>
      <c r="W25" s="9"/>
      <c r="X25" s="9"/>
    </row>
    <row r="26" spans="1:24" x14ac:dyDescent="0.25">
      <c r="A26" s="8">
        <v>90</v>
      </c>
      <c r="B26" s="8">
        <v>5</v>
      </c>
      <c r="C26" s="8">
        <v>100</v>
      </c>
      <c r="D26" s="8">
        <v>5</v>
      </c>
      <c r="E26" s="7">
        <v>15</v>
      </c>
      <c r="F26" s="7">
        <v>5</v>
      </c>
      <c r="G26" s="7">
        <v>15</v>
      </c>
      <c r="H26" s="7">
        <v>5</v>
      </c>
      <c r="I26" s="8">
        <v>250</v>
      </c>
      <c r="J26" s="8">
        <v>5</v>
      </c>
      <c r="K26" s="8">
        <v>270</v>
      </c>
      <c r="L26" s="8">
        <v>5</v>
      </c>
      <c r="M26" s="19">
        <v>80</v>
      </c>
      <c r="N26" s="7">
        <v>1</v>
      </c>
      <c r="O26" s="7">
        <v>100</v>
      </c>
      <c r="P26" s="7">
        <v>1</v>
      </c>
      <c r="Q26" s="21">
        <v>90</v>
      </c>
      <c r="R26" s="8">
        <v>1</v>
      </c>
      <c r="S26" s="8">
        <v>90</v>
      </c>
      <c r="T26" s="8">
        <v>1</v>
      </c>
      <c r="W26" s="9"/>
      <c r="X26" s="9"/>
    </row>
    <row r="29" spans="1:24" x14ac:dyDescent="0.25">
      <c r="K29" s="9"/>
    </row>
    <row r="30" spans="1:24" x14ac:dyDescent="0.25">
      <c r="K30" s="9"/>
    </row>
    <row r="31" spans="1:24" x14ac:dyDescent="0.25">
      <c r="K31" s="9"/>
    </row>
    <row r="32" spans="1:24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9"/>
    </row>
    <row r="39" spans="11:11" x14ac:dyDescent="0.25">
      <c r="K39" s="9"/>
    </row>
    <row r="40" spans="11:11" x14ac:dyDescent="0.25">
      <c r="K40" s="9"/>
    </row>
    <row r="41" spans="11:11" x14ac:dyDescent="0.25">
      <c r="K41" s="9"/>
    </row>
  </sheetData>
  <sheetProtection algorithmName="SHA-512" hashValue="5W018SSEQolsehlsTMrjw4ZBVr0GhOQc4b6fN0LySA6KoridQo2Dsc4yIOg2rl17ZlxNdsqI3oR04r1/LyQUug==" saltValue="h4FusI5qYqQLn8OGu7bE0Q==" spinCount="100000" sheet="1" objects="1" scenarios="1"/>
  <sortState ref="W17:W26">
    <sortCondition ref="W17:W26"/>
  </sortState>
  <mergeCells count="16">
    <mergeCell ref="O1:P1"/>
    <mergeCell ref="S1:T1"/>
    <mergeCell ref="A15:B15"/>
    <mergeCell ref="C15:D15"/>
    <mergeCell ref="E15:F15"/>
    <mergeCell ref="C1:D1"/>
    <mergeCell ref="M15:N15"/>
    <mergeCell ref="G1:H1"/>
    <mergeCell ref="K1:L1"/>
    <mergeCell ref="W15:X15"/>
    <mergeCell ref="G15:H15"/>
    <mergeCell ref="I15:J15"/>
    <mergeCell ref="K15:L15"/>
    <mergeCell ref="Q15:R15"/>
    <mergeCell ref="S15:T15"/>
    <mergeCell ref="O15:P15"/>
  </mergeCells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Yr 7-8</vt:lpstr>
      <vt:lpstr>Yr 9-10</vt:lpstr>
      <vt:lpstr>Individual scorecard</vt:lpstr>
      <vt:lpstr>School summary sheet</vt:lpstr>
      <vt:lpstr>Scoring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Ballard</dc:creator>
  <cp:keywords/>
  <dc:description/>
  <cp:lastModifiedBy>Helen Ballard</cp:lastModifiedBy>
  <cp:revision/>
  <dcterms:created xsi:type="dcterms:W3CDTF">2020-07-01T09:29:04Z</dcterms:created>
  <dcterms:modified xsi:type="dcterms:W3CDTF">2020-09-18T13:16:49Z</dcterms:modified>
  <cp:category/>
  <cp:contentStatus/>
</cp:coreProperties>
</file>